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Baquero\Documents\2023\06-04-2023\Documentos_Continental\Continental Gold\Seguridad\Seguridad Kal Tire\Copasst\Actas 2024\"/>
    </mc:Choice>
  </mc:AlternateContent>
  <xr:revisionPtr revIDLastSave="0" documentId="8_{9B1BB3D6-67CC-4094-AD19-0CAC2FC130AF}" xr6:coauthVersionLast="47" xr6:coauthVersionMax="47" xr10:uidLastSave="{00000000-0000-0000-0000-000000000000}"/>
  <bookViews>
    <workbookView xWindow="-120" yWindow="-120" windowWidth="29040" windowHeight="15840" tabRatio="739" firstSheet="3" activeTab="3" xr2:uid="{00000000-000D-0000-FFFF-FFFF00000000}"/>
  </bookViews>
  <sheets>
    <sheet name="Formato de Cotizacion EQUIPOS S" sheetId="15" state="hidden" r:id="rId1"/>
    <sheet name="Cotización Memorias 64GB" sheetId="7" state="hidden" r:id="rId2"/>
    <sheet name="Escenario Open" sheetId="17" state="hidden" r:id="rId3"/>
    <sheet name="Plantilla de personal placa" sheetId="20" r:id="rId4"/>
  </sheets>
  <definedNames>
    <definedName name="_xlnm.Print_Area" localSheetId="2">'Escenario Open'!$B$1:$I$38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4" i="17" l="1"/>
  <c r="H24" i="17" s="1"/>
  <c r="I24" i="17" s="1"/>
  <c r="I28" i="17" s="1"/>
  <c r="N16" i="17"/>
  <c r="H16" i="17" s="1"/>
  <c r="I16" i="17" s="1"/>
  <c r="N15" i="17"/>
  <c r="H15" i="17" s="1"/>
  <c r="I15" i="17" s="1"/>
  <c r="H6" i="17"/>
  <c r="I17" i="17" l="1"/>
  <c r="I18" i="17" s="1"/>
  <c r="I19" i="17" s="1"/>
  <c r="I29" i="17" l="1"/>
  <c r="I30" i="17" s="1"/>
  <c r="I14" i="7"/>
  <c r="I13" i="7"/>
  <c r="I21" i="7" l="1"/>
  <c r="I22" i="7" s="1"/>
  <c r="I23" i="7" s="1"/>
  <c r="H6" i="7" l="1"/>
  <c r="I13" i="15" l="1"/>
  <c r="I14" i="15" s="1"/>
  <c r="H6" i="15"/>
  <c r="I15" i="15" l="1"/>
  <c r="I16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Full name</author>
  </authors>
  <commentList>
    <comment ref="N1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Gerencia Comercial: </t>
        </r>
        <r>
          <rPr>
            <sz val="9"/>
            <color indexed="81"/>
            <rFont val="Tahoma"/>
            <family val="2"/>
          </rPr>
          <t>Este corresponde a % de rentabilidad sobre el Precio de Venta asi: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cuando se mencione 0,9 este equivale al 10%; cuando se mencione 0,8 este equivale al 20%; cuando se mencione 0,7 este equivale al 30%; cuando se mencione 0,6 este equivale al 40%.</t>
        </r>
      </text>
    </comment>
  </commentList>
</comments>
</file>

<file path=xl/sharedStrings.xml><?xml version="1.0" encoding="utf-8"?>
<sst xmlns="http://schemas.openxmlformats.org/spreadsheetml/2006/main" count="232" uniqueCount="120">
  <si>
    <t>SUBTOTAL</t>
  </si>
  <si>
    <t xml:space="preserve">IVA </t>
  </si>
  <si>
    <t xml:space="preserve"> TOTAL</t>
  </si>
  <si>
    <t>CLIENTE:</t>
  </si>
  <si>
    <t>CIUDAD:</t>
  </si>
  <si>
    <t>FECHA:</t>
  </si>
  <si>
    <t>CONTACTO:</t>
  </si>
  <si>
    <t>CELULAR:</t>
  </si>
  <si>
    <t>EMAIL:</t>
  </si>
  <si>
    <t>CONTACTO COMERCIAL</t>
  </si>
  <si>
    <t>CARGO:</t>
  </si>
  <si>
    <t>EMPRESA:</t>
  </si>
  <si>
    <t>E-MAIL:</t>
  </si>
  <si>
    <t>NOMBRE:</t>
  </si>
  <si>
    <t>DIRECCION:</t>
  </si>
  <si>
    <t>Soluproint S.A.S</t>
  </si>
  <si>
    <t>DIRECCIÓN:</t>
  </si>
  <si>
    <t>Comercial Gerente del Proyecto</t>
  </si>
  <si>
    <t>Item</t>
  </si>
  <si>
    <t>Descripcion</t>
  </si>
  <si>
    <t>Imagen</t>
  </si>
  <si>
    <t>Cant</t>
  </si>
  <si>
    <t>Valor</t>
  </si>
  <si>
    <t>Valor Unitario</t>
  </si>
  <si>
    <t xml:space="preserve">No de Cot: </t>
  </si>
  <si>
    <t>CR 44 # 22 sur 51 Int 703</t>
  </si>
  <si>
    <t>Versión 1.0</t>
  </si>
  <si>
    <t>Pagina 1 de 2</t>
  </si>
  <si>
    <t>SOLUPROINT S.A.S
  Nit:  901066742-9</t>
  </si>
  <si>
    <t>Codigo: PR-CSE- 01</t>
  </si>
  <si>
    <r>
      <t>NIT CLIENTE</t>
    </r>
    <r>
      <rPr>
        <b/>
        <sz val="10"/>
        <color rgb="FF002060"/>
        <rFont val="Arial"/>
        <family val="2"/>
      </rPr>
      <t>:</t>
    </r>
  </si>
  <si>
    <t>OBSERVACIONES GENERALES</t>
  </si>
  <si>
    <t>Codigo: PR-CS- 01</t>
  </si>
  <si>
    <t>COTIZACION VENTA DE EQUIPOS</t>
  </si>
  <si>
    <t>Portafolio Textil</t>
  </si>
  <si>
    <t>S006</t>
  </si>
  <si>
    <t>Jorge Rafael Aristizabal</t>
  </si>
  <si>
    <t>Gerente de TI</t>
  </si>
  <si>
    <r>
      <t>NIT CLIENTE</t>
    </r>
    <r>
      <rPr>
        <b/>
        <sz val="10"/>
        <color rgb="FF000000"/>
        <rFont val="Times New Roman"/>
        <family val="2"/>
      </rPr>
      <t>:</t>
    </r>
  </si>
  <si>
    <t>900 486 006</t>
  </si>
  <si>
    <t>ycastro@formasintimas.com</t>
  </si>
  <si>
    <t>Carrera 37 Nro 5 Sur 66 Int 603</t>
  </si>
  <si>
    <t>Itagui</t>
  </si>
  <si>
    <t>COTIZACION LICENCIA WINDOWS 7</t>
  </si>
  <si>
    <t>Cálculo de Rentabilidad</t>
  </si>
  <si>
    <t>Licencia Windows 7 Pro, sin medio</t>
  </si>
  <si>
    <t xml:space="preserve">Catalina Robledo </t>
  </si>
  <si>
    <t>catalina.robledo@soluproint.com</t>
  </si>
  <si>
    <t>2. Después de generada la orden de compra los equipos serán entregados en un plazo máximo de 72 horas.</t>
  </si>
  <si>
    <t>3. La presente cotización tendrá una validez de 7 días hábiles a partir de le fecha de presentación.</t>
  </si>
  <si>
    <t>4. La condición comercial es pago a 30 días calendario después de probada la orden de compra; en caso de mora por el pago de la factura correspondiente a la presente cotización, se cobraran los intereses diarios máximos permitidos por ley.</t>
  </si>
  <si>
    <t>ENVIGADO</t>
  </si>
  <si>
    <t>Comercial Gerente del Proyectos</t>
  </si>
  <si>
    <t>Pagina 1 de 1</t>
  </si>
  <si>
    <t>Pagos a realizar mediante transferencia bancaria a la cuenta de ahorros Bancolombia No. 90776379491 de Soluproint.</t>
  </si>
  <si>
    <t>Catalina Robledo</t>
  </si>
  <si>
    <t xml:space="preserve">Puntos Colombia </t>
  </si>
  <si>
    <t>Andres Felipe Alvarez</t>
  </si>
  <si>
    <t>Analista de Soporte</t>
  </si>
  <si>
    <t>andres.alvarez@puntoscolombia.com</t>
  </si>
  <si>
    <t>Carrera 48 Nro 32 B sur 139</t>
  </si>
  <si>
    <t>COTIZACIÓN MEMORIAS ADICIONALES PARA SERVIDORES HP</t>
  </si>
  <si>
    <t>COTIZACION MEMORIAS ADICIONALES PARA SERVIDORES HP</t>
  </si>
  <si>
    <t>Memoria de 64 GB para servidor DL360 Gen 10</t>
  </si>
  <si>
    <t>Servicios de instalacion,configuracion y puesta a punto para cualquiera de las dos opciones de memorias adquiridas</t>
  </si>
  <si>
    <t>S061A</t>
  </si>
  <si>
    <t>Nro de Parte</t>
  </si>
  <si>
    <t xml:space="preserve">COTIZACION USER CAL PARA SERVIDORES </t>
  </si>
  <si>
    <t>Valor Unitario (USD)</t>
  </si>
  <si>
    <t xml:space="preserve">Schindler Andino </t>
  </si>
  <si>
    <t>Maria Elena Bravo</t>
  </si>
  <si>
    <t>Jefe de TI</t>
  </si>
  <si>
    <t>Maria.bravo@schindler.com</t>
  </si>
  <si>
    <t>Calle 17 # 43f - 311</t>
  </si>
  <si>
    <t>Poblado</t>
  </si>
  <si>
    <t>320 7933913</t>
  </si>
  <si>
    <t>228-11135</t>
  </si>
  <si>
    <t>COSTO</t>
  </si>
  <si>
    <t>RENT</t>
  </si>
  <si>
    <t>SQLCAL 2017 SNGL OLP NL UsrCAL</t>
  </si>
  <si>
    <t>359-06557</t>
  </si>
  <si>
    <t>SQLSvrStdCore 2017 SNGL OLP 2Lic NL CoreLic Qlfd</t>
  </si>
  <si>
    <t>7NQ-01158</t>
  </si>
  <si>
    <t>ESCENARIO OPEN</t>
  </si>
  <si>
    <t xml:space="preserve"> ESCENARIO OPEN SQL+CALS</t>
  </si>
  <si>
    <t xml:space="preserve"> ESCENARIO OPEN SQL CORES</t>
  </si>
  <si>
    <t>Valor (USD)</t>
  </si>
  <si>
    <t>SQLSvrStd 2017 SNGL OLP NL</t>
  </si>
  <si>
    <t>S0106A</t>
  </si>
  <si>
    <t>A+</t>
  </si>
  <si>
    <t>Tipo de  RH</t>
  </si>
  <si>
    <t xml:space="preserve">Nombre Y Apellidos completos del Empleado </t>
  </si>
  <si>
    <t>Robinson Jorge Arroyo Aragón</t>
  </si>
  <si>
    <t>O+</t>
  </si>
  <si>
    <t>Julio Matías Mendoza Martinez</t>
  </si>
  <si>
    <t>B+</t>
  </si>
  <si>
    <t>Anibal Antonio Celin Marquez</t>
  </si>
  <si>
    <t>Carlos Arturo Méndez Villamizar</t>
  </si>
  <si>
    <t>Omar Humberto Cespedes Ortegon</t>
  </si>
  <si>
    <t>Kervin Rafael Ospino Torres</t>
  </si>
  <si>
    <t>Argemiro Manuel Mora Lopez</t>
  </si>
  <si>
    <t>Edwin Vargas Medina</t>
  </si>
  <si>
    <t>Oilver Davila Vides</t>
  </si>
  <si>
    <t>Ana Maria Hurtado Higuita</t>
  </si>
  <si>
    <t>Roció Zapata Tuberquia</t>
  </si>
  <si>
    <t>Arístides De Jesus Mercado Mercado</t>
  </si>
  <si>
    <t>Maria Cristina Martinez Angulo</t>
  </si>
  <si>
    <t>O-</t>
  </si>
  <si>
    <t>Miguel Yobanis Baquero Campo</t>
  </si>
  <si>
    <t>Oscar Daniel Molina Tilano</t>
  </si>
  <si>
    <t>Ivan Felipe Stevenson Zuleta</t>
  </si>
  <si>
    <t>Ivonny Alejandra Loaiza Acevedo</t>
  </si>
  <si>
    <t xml:space="preserve">Sindy Jhoana Durango Zapata </t>
  </si>
  <si>
    <t xml:space="preserve"> A+</t>
  </si>
  <si>
    <t xml:space="preserve">Jhon Jairo Narvaez Salgado  </t>
  </si>
  <si>
    <t xml:space="preserve">Jesus Manuel Redondo  Alford  </t>
  </si>
  <si>
    <t xml:space="preserve">PLANILLA DEL PERSONAL PARA PLACA DE LOS CASCO </t>
  </si>
  <si>
    <t>Luis Alejandro España Herrera</t>
  </si>
  <si>
    <t xml:space="preserve">Dimencion de la placa </t>
  </si>
  <si>
    <t>24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</si>
</sst>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164" formatCode="\$\ #,##0"/>
    <numFmt numFmtId="165" formatCode="d&quot; de &quot;mmmm&quot; de &quot;yyyy"/>
    <numFmt numFmtId="166" formatCode="[$USD]\ #,##0"/>
    <numFmt numFmtId="167" formatCode="[$$-240A]\ #,##0"/>
    <numFmt numFmtId="168" formatCode="#,##0\ [$USD]"/>
  </numFmts>
  <fonts count="45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2"/>
      <color rgb="FF002060"/>
      <name val="Tiempos"/>
    </font>
    <font>
      <b/>
      <sz val="10"/>
      <color rgb="FF000000"/>
      <name val="Tiempos"/>
    </font>
    <font>
      <b/>
      <sz val="9"/>
      <name val="Arial"/>
      <family val="2"/>
    </font>
    <font>
      <b/>
      <sz val="10"/>
      <color theme="3"/>
      <name val="Arial"/>
      <family val="2"/>
    </font>
    <font>
      <sz val="10"/>
      <color rgb="FF000000"/>
      <name val="Arial"/>
      <family val="2"/>
    </font>
    <font>
      <sz val="11"/>
      <color rgb="FF002060"/>
      <name val="Arial"/>
      <family val="2"/>
    </font>
    <font>
      <sz val="9"/>
      <name val="Arial"/>
      <family val="2"/>
    </font>
    <font>
      <b/>
      <sz val="11"/>
      <color rgb="FF002060"/>
      <name val="Arial"/>
      <family val="2"/>
    </font>
    <font>
      <sz val="10"/>
      <color theme="1"/>
      <name val="Arial"/>
      <family val="2"/>
    </font>
    <font>
      <b/>
      <sz val="10"/>
      <color rgb="FF002060"/>
      <name val="Arial"/>
      <family val="2"/>
    </font>
    <font>
      <b/>
      <sz val="12"/>
      <color rgb="FF00206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9"/>
      <color rgb="FF000000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sz val="12"/>
      <color theme="1"/>
      <name val="Arial"/>
      <family val="2"/>
    </font>
    <font>
      <sz val="24"/>
      <color indexed="8"/>
      <name val="Arial"/>
      <family val="2"/>
    </font>
    <font>
      <sz val="12"/>
      <color theme="1"/>
      <name val="Tiempos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5"/>
      <color rgb="FF000000"/>
      <name val="Arial"/>
      <family val="2"/>
    </font>
    <font>
      <b/>
      <sz val="10"/>
      <color rgb="FF000000"/>
      <name val="Times New Roman"/>
      <family val="2"/>
    </font>
    <font>
      <u/>
      <sz val="11"/>
      <color indexed="12"/>
      <name val="Arial"/>
      <family val="2"/>
    </font>
    <font>
      <b/>
      <sz val="11"/>
      <color rgb="FF000000"/>
      <name val="Arial"/>
      <family val="2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8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/>
    <xf numFmtId="0" fontId="8" fillId="0" borderId="0" applyNumberFormat="0" applyFill="0" applyBorder="0" applyAlignment="0" applyProtection="0"/>
    <xf numFmtId="0" fontId="10" fillId="0" borderId="0"/>
    <xf numFmtId="0" fontId="9" fillId="0" borderId="0"/>
    <xf numFmtId="0" fontId="9" fillId="0" borderId="0"/>
    <xf numFmtId="0" fontId="6" fillId="0" borderId="0"/>
    <xf numFmtId="42" fontId="6" fillId="0" borderId="0" applyFont="0" applyFill="0" applyBorder="0" applyAlignment="0" applyProtection="0"/>
    <xf numFmtId="0" fontId="7" fillId="0" borderId="0"/>
    <xf numFmtId="0" fontId="7" fillId="0" borderId="0"/>
    <xf numFmtId="0" fontId="5" fillId="0" borderId="0"/>
  </cellStyleXfs>
  <cellXfs count="214">
    <xf numFmtId="0" fontId="0" fillId="0" borderId="0" xfId="0" applyAlignment="1">
      <alignment horizontal="left" vertical="top"/>
    </xf>
    <xf numFmtId="0" fontId="9" fillId="0" borderId="0" xfId="0" applyFont="1" applyAlignment="1">
      <alignment horizontal="left" vertical="top"/>
    </xf>
    <xf numFmtId="0" fontId="13" fillId="0" borderId="6" xfId="0" applyFont="1" applyBorder="1" applyAlignment="1">
      <alignment vertical="center"/>
    </xf>
    <xf numFmtId="0" fontId="13" fillId="0" borderId="26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0" fontId="15" fillId="3" borderId="0" xfId="0" applyFont="1" applyFill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7" fillId="0" borderId="2" xfId="0" applyFont="1" applyBorder="1" applyAlignment="1">
      <alignment horizontal="center" vertical="center" wrapText="1"/>
    </xf>
    <xf numFmtId="9" fontId="13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164" fontId="25" fillId="3" borderId="0" xfId="0" applyNumberFormat="1" applyFont="1" applyFill="1" applyAlignment="1">
      <alignment vertical="center" wrapText="1"/>
    </xf>
    <xf numFmtId="0" fontId="24" fillId="3" borderId="0" xfId="0" applyFont="1" applyFill="1" applyAlignment="1">
      <alignment horizontal="center" vertical="center" wrapText="1"/>
    </xf>
    <xf numFmtId="0" fontId="31" fillId="6" borderId="2" xfId="0" applyFont="1" applyFill="1" applyBorder="1" applyAlignment="1">
      <alignment vertical="center"/>
    </xf>
    <xf numFmtId="0" fontId="31" fillId="6" borderId="28" xfId="0" applyFont="1" applyFill="1" applyBorder="1" applyAlignment="1">
      <alignment vertical="center"/>
    </xf>
    <xf numFmtId="0" fontId="31" fillId="6" borderId="24" xfId="0" applyFont="1" applyFill="1" applyBorder="1" applyAlignment="1">
      <alignment vertical="center"/>
    </xf>
    <xf numFmtId="0" fontId="31" fillId="6" borderId="15" xfId="0" applyFont="1" applyFill="1" applyBorder="1" applyAlignment="1">
      <alignment vertical="center"/>
    </xf>
    <xf numFmtId="0" fontId="15" fillId="0" borderId="0" xfId="4" applyFont="1" applyAlignment="1">
      <alignment horizontal="left" vertical="top"/>
    </xf>
    <xf numFmtId="164" fontId="23" fillId="2" borderId="1" xfId="4" applyNumberFormat="1" applyFont="1" applyFill="1" applyBorder="1" applyAlignment="1">
      <alignment horizontal="center" vertical="center" wrapText="1"/>
    </xf>
    <xf numFmtId="164" fontId="26" fillId="2" borderId="1" xfId="4" applyNumberFormat="1" applyFont="1" applyFill="1" applyBorder="1" applyAlignment="1">
      <alignment horizontal="center" vertical="center" wrapText="1"/>
    </xf>
    <xf numFmtId="164" fontId="23" fillId="2" borderId="3" xfId="4" applyNumberFormat="1" applyFont="1" applyFill="1" applyBorder="1" applyAlignment="1">
      <alignment horizontal="center" vertical="center" wrapText="1"/>
    </xf>
    <xf numFmtId="0" fontId="34" fillId="9" borderId="43" xfId="4" applyFont="1" applyFill="1" applyBorder="1" applyAlignment="1">
      <alignment horizontal="center" vertical="top"/>
    </xf>
    <xf numFmtId="0" fontId="7" fillId="0" borderId="2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164" fontId="23" fillId="0" borderId="3" xfId="4" applyNumberFormat="1" applyFont="1" applyBorder="1" applyAlignment="1">
      <alignment vertical="center" wrapText="1"/>
    </xf>
    <xf numFmtId="9" fontId="13" fillId="0" borderId="1" xfId="4" applyNumberFormat="1" applyFont="1" applyBorder="1" applyAlignment="1">
      <alignment vertical="center" wrapText="1"/>
    </xf>
    <xf numFmtId="0" fontId="9" fillId="0" borderId="0" xfId="4" applyAlignment="1">
      <alignment horizontal="left" vertical="top"/>
    </xf>
    <xf numFmtId="164" fontId="25" fillId="7" borderId="19" xfId="4" applyNumberFormat="1" applyFont="1" applyFill="1" applyBorder="1" applyAlignment="1">
      <alignment vertical="center" wrapText="1"/>
    </xf>
    <xf numFmtId="0" fontId="29" fillId="6" borderId="2" xfId="4" applyFont="1" applyFill="1" applyBorder="1" applyAlignment="1">
      <alignment vertical="center"/>
    </xf>
    <xf numFmtId="0" fontId="29" fillId="6" borderId="28" xfId="4" applyFont="1" applyFill="1" applyBorder="1" applyAlignment="1">
      <alignment vertical="center"/>
    </xf>
    <xf numFmtId="0" fontId="29" fillId="6" borderId="24" xfId="4" applyFont="1" applyFill="1" applyBorder="1" applyAlignment="1">
      <alignment vertical="center"/>
    </xf>
    <xf numFmtId="0" fontId="29" fillId="6" borderId="15" xfId="4" applyFont="1" applyFill="1" applyBorder="1" applyAlignment="1">
      <alignment vertical="center"/>
    </xf>
    <xf numFmtId="0" fontId="29" fillId="4" borderId="0" xfId="4" applyFont="1" applyFill="1" applyAlignment="1">
      <alignment vertical="center"/>
    </xf>
    <xf numFmtId="0" fontId="30" fillId="5" borderId="0" xfId="4" applyFont="1" applyFill="1" applyAlignment="1">
      <alignment horizontal="left" vertical="center" wrapText="1"/>
    </xf>
    <xf numFmtId="0" fontId="13" fillId="0" borderId="26" xfId="4" applyFont="1" applyBorder="1" applyAlignment="1">
      <alignment horizontal="center" vertical="center" wrapText="1"/>
    </xf>
    <xf numFmtId="0" fontId="13" fillId="0" borderId="6" xfId="4" applyFont="1" applyBorder="1" applyAlignment="1">
      <alignment vertical="center"/>
    </xf>
    <xf numFmtId="0" fontId="13" fillId="0" borderId="1" xfId="4" applyFont="1" applyBorder="1" applyAlignment="1">
      <alignment vertical="center"/>
    </xf>
    <xf numFmtId="0" fontId="13" fillId="0" borderId="7" xfId="4" applyFont="1" applyBorder="1" applyAlignment="1">
      <alignment vertical="center"/>
    </xf>
    <xf numFmtId="0" fontId="15" fillId="0" borderId="32" xfId="4" applyFont="1" applyBorder="1" applyAlignment="1">
      <alignment horizontal="center" vertical="top"/>
    </xf>
    <xf numFmtId="0" fontId="13" fillId="0" borderId="35" xfId="4" applyFont="1" applyBorder="1" applyAlignment="1">
      <alignment vertical="center"/>
    </xf>
    <xf numFmtId="0" fontId="13" fillId="0" borderId="37" xfId="4" applyFont="1" applyBorder="1" applyAlignment="1">
      <alignment vertical="center"/>
    </xf>
    <xf numFmtId="0" fontId="15" fillId="3" borderId="0" xfId="4" applyFont="1" applyFill="1" applyAlignment="1">
      <alignment horizontal="left" vertical="top" wrapText="1"/>
    </xf>
    <xf numFmtId="164" fontId="22" fillId="2" borderId="2" xfId="4" applyNumberFormat="1" applyFont="1" applyFill="1" applyBorder="1" applyAlignment="1">
      <alignment horizontal="center" vertical="center" wrapText="1"/>
    </xf>
    <xf numFmtId="0" fontId="9" fillId="0" borderId="0" xfId="4"/>
    <xf numFmtId="164" fontId="23" fillId="0" borderId="1" xfId="4" applyNumberFormat="1" applyFont="1" applyBorder="1" applyAlignment="1">
      <alignment vertical="center" wrapText="1"/>
    </xf>
    <xf numFmtId="164" fontId="12" fillId="0" borderId="0" xfId="4" applyNumberFormat="1" applyFont="1" applyAlignment="1">
      <alignment vertical="center" wrapText="1"/>
    </xf>
    <xf numFmtId="0" fontId="36" fillId="0" borderId="0" xfId="0" applyFont="1" applyAlignment="1">
      <alignment horizontal="left" vertical="top"/>
    </xf>
    <xf numFmtId="0" fontId="0" fillId="0" borderId="7" xfId="0" applyBorder="1" applyAlignment="1">
      <alignment horizontal="left" vertical="top"/>
    </xf>
    <xf numFmtId="0" fontId="15" fillId="0" borderId="30" xfId="0" applyFont="1" applyBorder="1" applyAlignment="1">
      <alignment horizontal="center" vertical="top"/>
    </xf>
    <xf numFmtId="0" fontId="13" fillId="0" borderId="46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64" fontId="37" fillId="2" borderId="47" xfId="0" applyNumberFormat="1" applyFont="1" applyFill="1" applyBorder="1" applyAlignment="1">
      <alignment horizontal="center" vertical="center" wrapText="1"/>
    </xf>
    <xf numFmtId="164" fontId="23" fillId="2" borderId="48" xfId="0" applyNumberFormat="1" applyFont="1" applyFill="1" applyBorder="1" applyAlignment="1">
      <alignment horizontal="center" vertical="center" wrapText="1"/>
    </xf>
    <xf numFmtId="164" fontId="26" fillId="2" borderId="48" xfId="0" applyNumberFormat="1" applyFont="1" applyFill="1" applyBorder="1" applyAlignment="1">
      <alignment horizontal="center" vertical="center" wrapText="1"/>
    </xf>
    <xf numFmtId="164" fontId="23" fillId="2" borderId="49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167" fontId="15" fillId="0" borderId="11" xfId="0" applyNumberFormat="1" applyFont="1" applyBorder="1" applyAlignment="1">
      <alignment vertical="center" wrapText="1"/>
    </xf>
    <xf numFmtId="167" fontId="15" fillId="0" borderId="1" xfId="0" applyNumberFormat="1" applyFont="1" applyBorder="1" applyAlignment="1">
      <alignment vertical="center" wrapText="1"/>
    </xf>
    <xf numFmtId="166" fontId="15" fillId="0" borderId="1" xfId="0" applyNumberFormat="1" applyFont="1" applyBorder="1" applyAlignment="1">
      <alignment vertical="center" wrapText="1"/>
    </xf>
    <xf numFmtId="167" fontId="15" fillId="0" borderId="17" xfId="0" applyNumberFormat="1" applyFont="1" applyBorder="1" applyAlignment="1">
      <alignment vertical="center" wrapText="1"/>
    </xf>
    <xf numFmtId="167" fontId="15" fillId="0" borderId="3" xfId="0" applyNumberFormat="1" applyFont="1" applyBorder="1" applyAlignment="1">
      <alignment vertical="center" wrapText="1"/>
    </xf>
    <xf numFmtId="166" fontId="15" fillId="0" borderId="3" xfId="0" applyNumberFormat="1" applyFont="1" applyBorder="1" applyAlignment="1">
      <alignment vertical="center" wrapText="1"/>
    </xf>
    <xf numFmtId="167" fontId="15" fillId="0" borderId="19" xfId="0" applyNumberFormat="1" applyFont="1" applyBorder="1" applyAlignment="1">
      <alignment vertical="center" wrapText="1"/>
    </xf>
    <xf numFmtId="164" fontId="23" fillId="2" borderId="1" xfId="0" applyNumberFormat="1" applyFont="1" applyFill="1" applyBorder="1" applyAlignment="1">
      <alignment horizontal="center" vertical="center" wrapText="1"/>
    </xf>
    <xf numFmtId="164" fontId="26" fillId="2" borderId="1" xfId="0" applyNumberFormat="1" applyFont="1" applyFill="1" applyBorder="1" applyAlignment="1">
      <alignment horizontal="center" vertical="center" wrapText="1"/>
    </xf>
    <xf numFmtId="168" fontId="15" fillId="0" borderId="1" xfId="0" applyNumberFormat="1" applyFont="1" applyBorder="1" applyAlignment="1">
      <alignment vertical="center" wrapText="1"/>
    </xf>
    <xf numFmtId="164" fontId="37" fillId="2" borderId="2" xfId="0" applyNumberFormat="1" applyFont="1" applyFill="1" applyBorder="1" applyAlignment="1">
      <alignment horizontal="center" vertical="center" wrapText="1"/>
    </xf>
    <xf numFmtId="164" fontId="23" fillId="2" borderId="3" xfId="0" applyNumberFormat="1" applyFont="1" applyFill="1" applyBorder="1" applyAlignment="1">
      <alignment horizontal="center" vertical="center" wrapText="1"/>
    </xf>
    <xf numFmtId="168" fontId="15" fillId="0" borderId="3" xfId="0" applyNumberFormat="1" applyFont="1" applyBorder="1" applyAlignment="1">
      <alignment vertical="center" wrapText="1"/>
    </xf>
    <xf numFmtId="168" fontId="23" fillId="0" borderId="19" xfId="0" applyNumberFormat="1" applyFont="1" applyBorder="1" applyAlignment="1">
      <alignment vertical="center" wrapText="1"/>
    </xf>
    <xf numFmtId="0" fontId="5" fillId="0" borderId="0" xfId="10"/>
    <xf numFmtId="0" fontId="5" fillId="0" borderId="1" xfId="10" applyBorder="1" applyAlignment="1">
      <alignment horizontal="center" vertical="center"/>
    </xf>
    <xf numFmtId="0" fontId="42" fillId="0" borderId="0" xfId="10" applyFont="1" applyAlignment="1">
      <alignment horizontal="left" vertical="top" wrapText="1"/>
    </xf>
    <xf numFmtId="0" fontId="4" fillId="0" borderId="1" xfId="10" applyFont="1" applyBorder="1" applyAlignment="1">
      <alignment horizontal="center" vertical="center"/>
    </xf>
    <xf numFmtId="0" fontId="4" fillId="0" borderId="1" xfId="10" applyFont="1" applyBorder="1" applyAlignment="1">
      <alignment vertical="center"/>
    </xf>
    <xf numFmtId="0" fontId="4" fillId="0" borderId="1" xfId="10" applyFont="1" applyBorder="1" applyAlignment="1">
      <alignment vertical="center" wrapText="1"/>
    </xf>
    <xf numFmtId="0" fontId="3" fillId="0" borderId="1" xfId="10" applyFont="1" applyBorder="1" applyAlignment="1">
      <alignment horizontal="center" vertical="center"/>
    </xf>
    <xf numFmtId="0" fontId="2" fillId="0" borderId="1" xfId="10" applyFont="1" applyBorder="1" applyAlignment="1">
      <alignment vertical="center"/>
    </xf>
    <xf numFmtId="0" fontId="2" fillId="0" borderId="1" xfId="10" applyFont="1" applyBorder="1" applyAlignment="1">
      <alignment horizontal="center" vertical="center"/>
    </xf>
    <xf numFmtId="0" fontId="41" fillId="11" borderId="1" xfId="10" applyFont="1" applyFill="1" applyBorder="1" applyAlignment="1">
      <alignment horizontal="center" vertical="center" wrapText="1"/>
    </xf>
    <xf numFmtId="0" fontId="1" fillId="0" borderId="1" xfId="10" applyFont="1" applyBorder="1" applyAlignment="1">
      <alignment vertical="center"/>
    </xf>
    <xf numFmtId="0" fontId="1" fillId="0" borderId="1" xfId="10" applyFont="1" applyBorder="1" applyAlignment="1">
      <alignment horizontal="center" vertical="center"/>
    </xf>
    <xf numFmtId="0" fontId="39" fillId="5" borderId="12" xfId="2" applyFont="1" applyFill="1" applyBorder="1" applyAlignment="1">
      <alignment horizontal="center" vertical="center" wrapText="1"/>
    </xf>
    <xf numFmtId="0" fontId="28" fillId="5" borderId="12" xfId="4" applyFont="1" applyFill="1" applyBorder="1" applyAlignment="1">
      <alignment horizontal="center" vertical="center" wrapText="1"/>
    </xf>
    <xf numFmtId="0" fontId="28" fillId="5" borderId="19" xfId="4" applyFont="1" applyFill="1" applyBorder="1" applyAlignment="1">
      <alignment horizontal="center" vertical="center" wrapText="1"/>
    </xf>
    <xf numFmtId="0" fontId="21" fillId="8" borderId="13" xfId="4" applyFont="1" applyFill="1" applyBorder="1" applyAlignment="1">
      <alignment horizontal="center" vertical="center"/>
    </xf>
    <xf numFmtId="0" fontId="21" fillId="8" borderId="21" xfId="4" applyFont="1" applyFill="1" applyBorder="1" applyAlignment="1">
      <alignment horizontal="center" vertical="center"/>
    </xf>
    <xf numFmtId="0" fontId="21" fillId="8" borderId="22" xfId="4" applyFont="1" applyFill="1" applyBorder="1" applyAlignment="1">
      <alignment horizontal="center" vertical="center"/>
    </xf>
    <xf numFmtId="0" fontId="27" fillId="3" borderId="16" xfId="4" applyFont="1" applyFill="1" applyBorder="1" applyAlignment="1">
      <alignment horizontal="left" vertical="center" wrapText="1"/>
    </xf>
    <xf numFmtId="0" fontId="27" fillId="3" borderId="20" xfId="4" applyFont="1" applyFill="1" applyBorder="1" applyAlignment="1">
      <alignment horizontal="left" vertical="center" wrapText="1"/>
    </xf>
    <xf numFmtId="0" fontId="27" fillId="3" borderId="18" xfId="4" applyFont="1" applyFill="1" applyBorder="1" applyAlignment="1">
      <alignment horizontal="left" vertical="center" wrapText="1"/>
    </xf>
    <xf numFmtId="0" fontId="27" fillId="5" borderId="1" xfId="4" applyFont="1" applyFill="1" applyBorder="1" applyAlignment="1">
      <alignment horizontal="center" vertical="center" wrapText="1"/>
    </xf>
    <xf numFmtId="0" fontId="27" fillId="5" borderId="3" xfId="4" applyFont="1" applyFill="1" applyBorder="1" applyAlignment="1">
      <alignment horizontal="center" vertical="center" wrapText="1"/>
    </xf>
    <xf numFmtId="0" fontId="21" fillId="8" borderId="25" xfId="4" applyFont="1" applyFill="1" applyBorder="1" applyAlignment="1">
      <alignment horizontal="center" vertical="center" wrapText="1"/>
    </xf>
    <xf numFmtId="0" fontId="21" fillId="8" borderId="29" xfId="4" applyFont="1" applyFill="1" applyBorder="1" applyAlignment="1">
      <alignment horizontal="center" vertical="center" wrapText="1"/>
    </xf>
    <xf numFmtId="0" fontId="21" fillId="8" borderId="26" xfId="4" applyFont="1" applyFill="1" applyBorder="1" applyAlignment="1">
      <alignment horizontal="center" vertical="center" wrapText="1"/>
    </xf>
    <xf numFmtId="0" fontId="21" fillId="8" borderId="27" xfId="4" applyFont="1" applyFill="1" applyBorder="1" applyAlignment="1">
      <alignment horizontal="center" vertical="center" wrapText="1"/>
    </xf>
    <xf numFmtId="0" fontId="35" fillId="10" borderId="40" xfId="4" applyFont="1" applyFill="1" applyBorder="1" applyAlignment="1">
      <alignment horizontal="center" vertical="center"/>
    </xf>
    <xf numFmtId="0" fontId="35" fillId="10" borderId="41" xfId="4" applyFont="1" applyFill="1" applyBorder="1" applyAlignment="1">
      <alignment horizontal="center" vertical="center"/>
    </xf>
    <xf numFmtId="0" fontId="35" fillId="10" borderId="42" xfId="4" applyFont="1" applyFill="1" applyBorder="1" applyAlignment="1">
      <alignment horizontal="center" vertical="center"/>
    </xf>
    <xf numFmtId="164" fontId="23" fillId="2" borderId="1" xfId="4" applyNumberFormat="1" applyFont="1" applyFill="1" applyBorder="1" applyAlignment="1">
      <alignment horizontal="center" vertical="center" wrapText="1"/>
    </xf>
    <xf numFmtId="0" fontId="17" fillId="0" borderId="1" xfId="4" applyFont="1" applyBorder="1" applyAlignment="1">
      <alignment horizontal="left" vertical="center" wrapText="1"/>
    </xf>
    <xf numFmtId="0" fontId="24" fillId="2" borderId="4" xfId="4" applyFont="1" applyFill="1" applyBorder="1" applyAlignment="1">
      <alignment horizontal="center" vertical="center" wrapText="1"/>
    </xf>
    <xf numFmtId="0" fontId="24" fillId="2" borderId="5" xfId="4" applyFont="1" applyFill="1" applyBorder="1" applyAlignment="1">
      <alignment horizontal="center" vertical="center" wrapText="1"/>
    </xf>
    <xf numFmtId="0" fontId="24" fillId="2" borderId="6" xfId="4" applyFont="1" applyFill="1" applyBorder="1" applyAlignment="1">
      <alignment horizontal="center" vertical="center" wrapText="1"/>
    </xf>
    <xf numFmtId="0" fontId="24" fillId="2" borderId="9" xfId="4" applyFont="1" applyFill="1" applyBorder="1" applyAlignment="1">
      <alignment horizontal="center" vertical="center" wrapText="1"/>
    </xf>
    <xf numFmtId="0" fontId="24" fillId="2" borderId="0" xfId="4" applyFont="1" applyFill="1" applyAlignment="1">
      <alignment horizontal="center" vertical="center" wrapText="1"/>
    </xf>
    <xf numFmtId="0" fontId="24" fillId="2" borderId="7" xfId="4" applyFont="1" applyFill="1" applyBorder="1" applyAlignment="1">
      <alignment horizontal="center" vertical="center" wrapText="1"/>
    </xf>
    <xf numFmtId="0" fontId="24" fillId="2" borderId="10" xfId="4" applyFont="1" applyFill="1" applyBorder="1" applyAlignment="1">
      <alignment horizontal="center" vertical="center" wrapText="1"/>
    </xf>
    <xf numFmtId="0" fontId="24" fillId="2" borderId="30" xfId="4" applyFont="1" applyFill="1" applyBorder="1" applyAlignment="1">
      <alignment horizontal="center" vertical="center" wrapText="1"/>
    </xf>
    <xf numFmtId="0" fontId="24" fillId="2" borderId="8" xfId="4" applyFont="1" applyFill="1" applyBorder="1" applyAlignment="1">
      <alignment horizontal="center" vertical="center" wrapText="1"/>
    </xf>
    <xf numFmtId="0" fontId="13" fillId="0" borderId="28" xfId="4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13" fillId="0" borderId="15" xfId="4" applyFont="1" applyBorder="1" applyAlignment="1">
      <alignment horizontal="center" vertical="center" wrapText="1"/>
    </xf>
    <xf numFmtId="0" fontId="13" fillId="0" borderId="12" xfId="4" applyFont="1" applyBorder="1" applyAlignment="1">
      <alignment horizontal="center" vertical="center" wrapText="1"/>
    </xf>
    <xf numFmtId="0" fontId="21" fillId="8" borderId="23" xfId="4" applyFont="1" applyFill="1" applyBorder="1" applyAlignment="1">
      <alignment horizontal="center" vertical="center" wrapText="1"/>
    </xf>
    <xf numFmtId="0" fontId="21" fillId="8" borderId="14" xfId="4" applyFont="1" applyFill="1" applyBorder="1" applyAlignment="1">
      <alignment horizontal="center" vertical="center" wrapText="1"/>
    </xf>
    <xf numFmtId="0" fontId="21" fillId="8" borderId="11" xfId="4" applyFont="1" applyFill="1" applyBorder="1" applyAlignment="1">
      <alignment horizontal="center" vertical="center" wrapText="1"/>
    </xf>
    <xf numFmtId="0" fontId="21" fillId="8" borderId="17" xfId="4" applyFont="1" applyFill="1" applyBorder="1" applyAlignment="1">
      <alignment horizontal="center" vertical="center" wrapText="1"/>
    </xf>
    <xf numFmtId="0" fontId="16" fillId="6" borderId="2" xfId="4" applyFont="1" applyFill="1" applyBorder="1" applyAlignment="1">
      <alignment horizontal="left" vertical="center"/>
    </xf>
    <xf numFmtId="0" fontId="16" fillId="6" borderId="1" xfId="4" applyFont="1" applyFill="1" applyBorder="1" applyAlignment="1">
      <alignment horizontal="left" vertical="center"/>
    </xf>
    <xf numFmtId="0" fontId="8" fillId="4" borderId="1" xfId="2" applyFill="1" applyBorder="1" applyAlignment="1" applyProtection="1">
      <alignment horizontal="center" vertical="center" wrapText="1"/>
      <protection locked="0"/>
    </xf>
    <xf numFmtId="0" fontId="7" fillId="4" borderId="1" xfId="1" applyFill="1" applyBorder="1" applyAlignment="1" applyProtection="1">
      <alignment horizontal="center" vertical="center" wrapText="1"/>
      <protection locked="0"/>
    </xf>
    <xf numFmtId="0" fontId="7" fillId="4" borderId="3" xfId="1" applyFill="1" applyBorder="1" applyAlignment="1" applyProtection="1">
      <alignment horizontal="center" vertical="center" wrapText="1"/>
      <protection locked="0"/>
    </xf>
    <xf numFmtId="0" fontId="16" fillId="6" borderId="24" xfId="4" applyFont="1" applyFill="1" applyBorder="1" applyAlignment="1">
      <alignment horizontal="left" vertical="center"/>
    </xf>
    <xf numFmtId="0" fontId="16" fillId="6" borderId="12" xfId="4" applyFont="1" applyFill="1" applyBorder="1" applyAlignment="1">
      <alignment horizontal="left" vertical="center"/>
    </xf>
    <xf numFmtId="0" fontId="7" fillId="4" borderId="12" xfId="1" applyFill="1" applyBorder="1" applyAlignment="1" applyProtection="1">
      <alignment horizontal="center" vertical="center" wrapText="1"/>
      <protection locked="0"/>
    </xf>
    <xf numFmtId="0" fontId="7" fillId="4" borderId="19" xfId="1" applyFill="1" applyBorder="1" applyAlignment="1" applyProtection="1">
      <alignment horizontal="center" vertical="center" wrapText="1"/>
      <protection locked="0"/>
    </xf>
    <xf numFmtId="0" fontId="13" fillId="0" borderId="4" xfId="4" applyFont="1" applyBorder="1" applyAlignment="1">
      <alignment horizontal="center" vertical="center" wrapText="1"/>
    </xf>
    <xf numFmtId="0" fontId="13" fillId="0" borderId="5" xfId="4" applyFont="1" applyBorder="1" applyAlignment="1">
      <alignment horizontal="center" vertical="center" wrapText="1"/>
    </xf>
    <xf numFmtId="0" fontId="13" fillId="0" borderId="29" xfId="4" applyFont="1" applyBorder="1" applyAlignment="1">
      <alignment horizontal="center" vertical="center" wrapText="1"/>
    </xf>
    <xf numFmtId="0" fontId="13" fillId="0" borderId="9" xfId="4" applyFont="1" applyBorder="1" applyAlignment="1">
      <alignment horizontal="center" vertical="center" wrapText="1"/>
    </xf>
    <xf numFmtId="0" fontId="13" fillId="0" borderId="0" xfId="4" applyFont="1" applyAlignment="1">
      <alignment horizontal="center" vertical="center" wrapText="1"/>
    </xf>
    <xf numFmtId="0" fontId="13" fillId="0" borderId="34" xfId="4" applyFont="1" applyBorder="1" applyAlignment="1">
      <alignment horizontal="center" vertical="center" wrapText="1"/>
    </xf>
    <xf numFmtId="0" fontId="13" fillId="0" borderId="39" xfId="4" applyFont="1" applyBorder="1" applyAlignment="1">
      <alignment horizontal="center" vertical="center" wrapText="1"/>
    </xf>
    <xf numFmtId="0" fontId="13" fillId="0" borderId="21" xfId="4" applyFont="1" applyBorder="1" applyAlignment="1">
      <alignment horizontal="center" vertical="center" wrapText="1"/>
    </xf>
    <xf numFmtId="0" fontId="13" fillId="0" borderId="14" xfId="4" applyFont="1" applyBorder="1" applyAlignment="1">
      <alignment horizontal="center" vertical="center" wrapText="1"/>
    </xf>
    <xf numFmtId="0" fontId="13" fillId="0" borderId="38" xfId="4" applyFont="1" applyBorder="1" applyAlignment="1">
      <alignment horizontal="center" vertical="center" wrapText="1"/>
    </xf>
    <xf numFmtId="0" fontId="13" fillId="0" borderId="36" xfId="4" applyFont="1" applyBorder="1" applyAlignment="1">
      <alignment horizontal="center" vertical="center" wrapText="1"/>
    </xf>
    <xf numFmtId="0" fontId="13" fillId="0" borderId="32" xfId="4" applyFont="1" applyBorder="1" applyAlignment="1">
      <alignment horizontal="center" vertical="center" wrapText="1"/>
    </xf>
    <xf numFmtId="0" fontId="13" fillId="0" borderId="33" xfId="4" applyFont="1" applyBorder="1" applyAlignment="1">
      <alignment horizontal="center" vertical="center" wrapText="1"/>
    </xf>
    <xf numFmtId="0" fontId="14" fillId="3" borderId="31" xfId="4" applyFont="1" applyFill="1" applyBorder="1" applyAlignment="1">
      <alignment horizontal="center" vertical="top" wrapText="1"/>
    </xf>
    <xf numFmtId="0" fontId="14" fillId="3" borderId="32" xfId="4" applyFont="1" applyFill="1" applyBorder="1" applyAlignment="1">
      <alignment horizontal="center" vertical="top" wrapText="1"/>
    </xf>
    <xf numFmtId="0" fontId="16" fillId="6" borderId="23" xfId="4" applyFont="1" applyFill="1" applyBorder="1" applyAlignment="1">
      <alignment horizontal="left" vertical="center"/>
    </xf>
    <xf numFmtId="0" fontId="16" fillId="6" borderId="11" xfId="4" applyFont="1" applyFill="1" applyBorder="1" applyAlignment="1">
      <alignment horizontal="left" vertical="center"/>
    </xf>
    <xf numFmtId="0" fontId="17" fillId="4" borderId="11" xfId="1" applyFont="1" applyFill="1" applyBorder="1" applyAlignment="1" applyProtection="1">
      <alignment horizontal="center" vertical="center" wrapText="1"/>
      <protection locked="0"/>
    </xf>
    <xf numFmtId="0" fontId="18" fillId="4" borderId="11" xfId="1" applyFont="1" applyFill="1" applyBorder="1" applyAlignment="1" applyProtection="1">
      <alignment horizontal="center" vertical="center" wrapText="1"/>
      <protection locked="0"/>
    </xf>
    <xf numFmtId="0" fontId="16" fillId="4" borderId="17" xfId="1" applyFont="1" applyFill="1" applyBorder="1" applyAlignment="1" applyProtection="1">
      <alignment horizontal="center" vertical="center" wrapText="1"/>
      <protection locked="0"/>
    </xf>
    <xf numFmtId="165" fontId="19" fillId="3" borderId="1" xfId="1" applyNumberFormat="1" applyFont="1" applyFill="1" applyBorder="1" applyAlignment="1">
      <alignment horizontal="center" vertical="center"/>
    </xf>
    <xf numFmtId="165" fontId="19" fillId="3" borderId="3" xfId="1" applyNumberFormat="1" applyFont="1" applyFill="1" applyBorder="1" applyAlignment="1">
      <alignment horizontal="center" vertical="center"/>
    </xf>
    <xf numFmtId="0" fontId="21" fillId="8" borderId="25" xfId="0" applyFont="1" applyFill="1" applyBorder="1" applyAlignment="1">
      <alignment horizontal="center" vertical="center" wrapText="1"/>
    </xf>
    <xf numFmtId="0" fontId="21" fillId="8" borderId="29" xfId="0" applyFont="1" applyFill="1" applyBorder="1" applyAlignment="1">
      <alignment horizontal="center" vertical="center" wrapText="1"/>
    </xf>
    <xf numFmtId="0" fontId="21" fillId="8" borderId="26" xfId="0" applyFont="1" applyFill="1" applyBorder="1" applyAlignment="1">
      <alignment horizontal="center" vertical="center" wrapText="1"/>
    </xf>
    <xf numFmtId="0" fontId="21" fillId="8" borderId="27" xfId="0" applyFont="1" applyFill="1" applyBorder="1" applyAlignment="1">
      <alignment horizontal="center" vertical="center" wrapText="1"/>
    </xf>
    <xf numFmtId="0" fontId="23" fillId="2" borderId="2" xfId="4" applyFont="1" applyFill="1" applyBorder="1" applyAlignment="1">
      <alignment horizontal="center" vertical="center" wrapText="1"/>
    </xf>
    <xf numFmtId="0" fontId="23" fillId="2" borderId="1" xfId="4" applyFont="1" applyFill="1" applyBorder="1" applyAlignment="1">
      <alignment horizontal="center" vertical="center" wrapText="1"/>
    </xf>
    <xf numFmtId="0" fontId="23" fillId="2" borderId="24" xfId="4" applyFont="1" applyFill="1" applyBorder="1" applyAlignment="1">
      <alignment horizontal="center" vertical="center" wrapText="1"/>
    </xf>
    <xf numFmtId="0" fontId="23" fillId="2" borderId="12" xfId="4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164" fontId="23" fillId="2" borderId="48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6" fillId="6" borderId="12" xfId="0" applyFont="1" applyFill="1" applyBorder="1" applyAlignment="1">
      <alignment horizontal="left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top" wrapText="1"/>
    </xf>
    <xf numFmtId="0" fontId="14" fillId="3" borderId="30" xfId="0" applyFont="1" applyFill="1" applyBorder="1" applyAlignment="1">
      <alignment horizontal="center" vertical="top" wrapText="1"/>
    </xf>
    <xf numFmtId="0" fontId="13" fillId="0" borderId="39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left" vertical="center"/>
    </xf>
    <xf numFmtId="0" fontId="16" fillId="6" borderId="1" xfId="0" applyFont="1" applyFill="1" applyBorder="1" applyAlignment="1">
      <alignment horizontal="left" vertical="center"/>
    </xf>
    <xf numFmtId="0" fontId="8" fillId="5" borderId="12" xfId="2" applyFill="1" applyBorder="1" applyAlignment="1">
      <alignment horizontal="center" vertical="center" wrapText="1"/>
    </xf>
    <xf numFmtId="0" fontId="27" fillId="5" borderId="12" xfId="0" applyFont="1" applyFill="1" applyBorder="1" applyAlignment="1">
      <alignment horizontal="center" vertical="center" wrapText="1"/>
    </xf>
    <xf numFmtId="0" fontId="27" fillId="5" borderId="19" xfId="0" applyFont="1" applyFill="1" applyBorder="1" applyAlignment="1">
      <alignment horizontal="center" vertical="center" wrapText="1"/>
    </xf>
    <xf numFmtId="0" fontId="16" fillId="6" borderId="23" xfId="0" applyFont="1" applyFill="1" applyBorder="1" applyAlignment="1">
      <alignment horizontal="left" vertical="center"/>
    </xf>
    <xf numFmtId="0" fontId="16" fillId="6" borderId="11" xfId="0" applyFont="1" applyFill="1" applyBorder="1" applyAlignment="1">
      <alignment horizontal="left" vertical="center"/>
    </xf>
    <xf numFmtId="0" fontId="7" fillId="4" borderId="11" xfId="1" applyFill="1" applyBorder="1" applyAlignment="1" applyProtection="1">
      <alignment horizontal="center" vertical="center" wrapText="1"/>
      <protection locked="0"/>
    </xf>
    <xf numFmtId="0" fontId="16" fillId="6" borderId="24" xfId="0" applyFont="1" applyFill="1" applyBorder="1" applyAlignment="1">
      <alignment horizontal="left" vertical="center"/>
    </xf>
    <xf numFmtId="0" fontId="27" fillId="5" borderId="1" xfId="0" applyFont="1" applyFill="1" applyBorder="1" applyAlignment="1">
      <alignment horizontal="center" vertical="center" wrapText="1"/>
    </xf>
    <xf numFmtId="0" fontId="27" fillId="5" borderId="3" xfId="0" applyFont="1" applyFill="1" applyBorder="1" applyAlignment="1">
      <alignment horizontal="center" vertical="center" wrapText="1"/>
    </xf>
    <xf numFmtId="0" fontId="11" fillId="8" borderId="23" xfId="0" applyFont="1" applyFill="1" applyBorder="1" applyAlignment="1">
      <alignment horizontal="center" vertical="center" wrapText="1"/>
    </xf>
    <xf numFmtId="0" fontId="11" fillId="8" borderId="14" xfId="0" applyFont="1" applyFill="1" applyBorder="1" applyAlignment="1">
      <alignment horizontal="center"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11" fillId="8" borderId="17" xfId="0" applyFont="1" applyFill="1" applyBorder="1" applyAlignment="1">
      <alignment horizontal="center" vertical="center" wrapText="1"/>
    </xf>
    <xf numFmtId="0" fontId="21" fillId="8" borderId="50" xfId="0" applyFont="1" applyFill="1" applyBorder="1" applyAlignment="1">
      <alignment horizontal="center" vertical="center" wrapText="1"/>
    </xf>
    <xf numFmtId="0" fontId="21" fillId="8" borderId="51" xfId="0" applyFont="1" applyFill="1" applyBorder="1" applyAlignment="1">
      <alignment horizontal="center" vertical="center" wrapText="1"/>
    </xf>
    <xf numFmtId="0" fontId="21" fillId="8" borderId="52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 wrapText="1"/>
    </xf>
    <xf numFmtId="164" fontId="40" fillId="2" borderId="23" xfId="0" applyNumberFormat="1" applyFont="1" applyFill="1" applyBorder="1" applyAlignment="1">
      <alignment horizontal="center" vertical="center" wrapText="1"/>
    </xf>
    <xf numFmtId="164" fontId="40" fillId="2" borderId="11" xfId="0" applyNumberFormat="1" applyFont="1" applyFill="1" applyBorder="1" applyAlignment="1">
      <alignment horizontal="center" vertical="center" wrapText="1"/>
    </xf>
    <xf numFmtId="164" fontId="40" fillId="2" borderId="17" xfId="0" applyNumberFormat="1" applyFont="1" applyFill="1" applyBorder="1" applyAlignment="1">
      <alignment horizontal="center" vertical="center" wrapText="1"/>
    </xf>
    <xf numFmtId="164" fontId="43" fillId="2" borderId="4" xfId="0" applyNumberFormat="1" applyFont="1" applyFill="1" applyBorder="1" applyAlignment="1">
      <alignment horizontal="center" vertical="center" wrapText="1"/>
    </xf>
    <xf numFmtId="164" fontId="40" fillId="2" borderId="5" xfId="0" applyNumberFormat="1" applyFont="1" applyFill="1" applyBorder="1" applyAlignment="1">
      <alignment horizontal="center" vertical="center" wrapText="1"/>
    </xf>
    <xf numFmtId="164" fontId="40" fillId="2" borderId="6" xfId="0" applyNumberFormat="1" applyFont="1" applyFill="1" applyBorder="1" applyAlignment="1">
      <alignment horizontal="center" vertical="center" wrapText="1"/>
    </xf>
    <xf numFmtId="164" fontId="40" fillId="2" borderId="9" xfId="0" applyNumberFormat="1" applyFont="1" applyFill="1" applyBorder="1" applyAlignment="1">
      <alignment horizontal="center" vertical="center" wrapText="1"/>
    </xf>
    <xf numFmtId="164" fontId="40" fillId="2" borderId="0" xfId="0" applyNumberFormat="1" applyFont="1" applyFill="1" applyAlignment="1">
      <alignment horizontal="center" vertical="center" wrapText="1"/>
    </xf>
    <xf numFmtId="164" fontId="40" fillId="2" borderId="7" xfId="0" applyNumberFormat="1" applyFont="1" applyFill="1" applyBorder="1" applyAlignment="1">
      <alignment horizontal="center" vertical="center" wrapText="1"/>
    </xf>
    <xf numFmtId="164" fontId="40" fillId="2" borderId="10" xfId="0" applyNumberFormat="1" applyFont="1" applyFill="1" applyBorder="1" applyAlignment="1">
      <alignment horizontal="center" vertical="center" wrapText="1"/>
    </xf>
    <xf numFmtId="164" fontId="40" fillId="2" borderId="30" xfId="0" applyNumberFormat="1" applyFont="1" applyFill="1" applyBorder="1" applyAlignment="1">
      <alignment horizontal="center" vertical="center" wrapText="1"/>
    </xf>
    <xf numFmtId="164" fontId="40" fillId="2" borderId="8" xfId="0" applyNumberFormat="1" applyFont="1" applyFill="1" applyBorder="1" applyAlignment="1">
      <alignment horizontal="center" vertical="center" wrapText="1"/>
    </xf>
    <xf numFmtId="0" fontId="42" fillId="0" borderId="0" xfId="10" applyFont="1" applyAlignment="1">
      <alignment horizontal="left" vertical="top" wrapText="1"/>
    </xf>
  </cellXfs>
  <cellStyles count="11">
    <cellStyle name="Cancel" xfId="1" xr:uid="{00000000-0005-0000-0000-000000000000}"/>
    <cellStyle name="Hipervínculo" xfId="2" builtinId="8"/>
    <cellStyle name="Moneda [0] 2" xfId="7" xr:uid="{00000000-0005-0000-0000-000002000000}"/>
    <cellStyle name="Normal" xfId="0" builtinId="0"/>
    <cellStyle name="Normal 10 2 2 3" xfId="8" xr:uid="{00000000-0005-0000-0000-000004000000}"/>
    <cellStyle name="Normal 2" xfId="3" xr:uid="{00000000-0005-0000-0000-000005000000}"/>
    <cellStyle name="Normal 2 2" xfId="5" xr:uid="{00000000-0005-0000-0000-000006000000}"/>
    <cellStyle name="Normal 2 56" xfId="9" xr:uid="{00000000-0005-0000-0000-000007000000}"/>
    <cellStyle name="Normal 3" xfId="4" xr:uid="{00000000-0005-0000-0000-000008000000}"/>
    <cellStyle name="Normal 4" xfId="6" xr:uid="{00000000-0005-0000-0000-000009000000}"/>
    <cellStyle name="Normal 5" xfId="10" xr:uid="{2A4845A4-191D-4C4E-BCC6-D7F3F86277F2}"/>
  </cellStyles>
  <dxfs count="0"/>
  <tableStyles count="0" defaultTableStyle="TableStyleMedium9" defaultPivotStyle="PivotStyleLight16"/>
  <colors>
    <mruColors>
      <color rgb="FFBEF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1.png"/><Relationship Id="rId4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0</xdr:rowOff>
    </xdr:from>
    <xdr:to>
      <xdr:col>3</xdr:col>
      <xdr:colOff>1543051</xdr:colOff>
      <xdr:row>4</xdr:row>
      <xdr:rowOff>45478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0"/>
          <a:ext cx="2600326" cy="1140853"/>
        </a:xfrm>
        <a:prstGeom prst="rect">
          <a:avLst/>
        </a:prstGeom>
      </xdr:spPr>
    </xdr:pic>
    <xdr:clientData/>
  </xdr:twoCellAnchor>
  <xdr:twoCellAnchor editAs="oneCell">
    <xdr:from>
      <xdr:col>8</xdr:col>
      <xdr:colOff>28575</xdr:colOff>
      <xdr:row>0</xdr:row>
      <xdr:rowOff>171450</xdr:rowOff>
    </xdr:from>
    <xdr:to>
      <xdr:col>8</xdr:col>
      <xdr:colOff>829131</xdr:colOff>
      <xdr:row>2</xdr:row>
      <xdr:rowOff>9525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171450"/>
          <a:ext cx="800556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180976</xdr:colOff>
      <xdr:row>11</xdr:row>
      <xdr:rowOff>323850</xdr:rowOff>
    </xdr:from>
    <xdr:to>
      <xdr:col>5</xdr:col>
      <xdr:colOff>638176</xdr:colOff>
      <xdr:row>12</xdr:row>
      <xdr:rowOff>630555</xdr:rowOff>
    </xdr:to>
    <xdr:pic>
      <xdr:nvPicPr>
        <xdr:cNvPr id="4" name="Imagen 3" descr="Imagen relacionad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1" y="3019425"/>
          <a:ext cx="4572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0</xdr:row>
      <xdr:rowOff>0</xdr:rowOff>
    </xdr:from>
    <xdr:to>
      <xdr:col>3</xdr:col>
      <xdr:colOff>1343025</xdr:colOff>
      <xdr:row>3</xdr:row>
      <xdr:rowOff>52988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0"/>
          <a:ext cx="2200275" cy="853088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12</xdr:row>
      <xdr:rowOff>0</xdr:rowOff>
    </xdr:from>
    <xdr:to>
      <xdr:col>15</xdr:col>
      <xdr:colOff>304800</xdr:colOff>
      <xdr:row>12</xdr:row>
      <xdr:rowOff>304800</xdr:rowOff>
    </xdr:to>
    <xdr:sp macro="" textlink="">
      <xdr:nvSpPr>
        <xdr:cNvPr id="14" name="AutoShape 1" descr="Resultado de imagen para rack de muro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3314700" y="5324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304800</xdr:colOff>
      <xdr:row>12</xdr:row>
      <xdr:rowOff>304800</xdr:rowOff>
    </xdr:to>
    <xdr:sp macro="" textlink="">
      <xdr:nvSpPr>
        <xdr:cNvPr id="4" name="AutoShape 1" descr="Resultado de imagen para MICRONET750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7820025" y="5324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66675</xdr:colOff>
      <xdr:row>0</xdr:row>
      <xdr:rowOff>95250</xdr:rowOff>
    </xdr:from>
    <xdr:to>
      <xdr:col>8</xdr:col>
      <xdr:colOff>847724</xdr:colOff>
      <xdr:row>1</xdr:row>
      <xdr:rowOff>217332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95250"/>
          <a:ext cx="781049" cy="4649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114301</xdr:colOff>
      <xdr:row>12</xdr:row>
      <xdr:rowOff>86067</xdr:rowOff>
    </xdr:from>
    <xdr:to>
      <xdr:col>5</xdr:col>
      <xdr:colOff>762000</xdr:colOff>
      <xdr:row>12</xdr:row>
      <xdr:rowOff>685430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52801" y="4153242"/>
          <a:ext cx="647699" cy="599363"/>
        </a:xfrm>
        <a:prstGeom prst="rect">
          <a:avLst/>
        </a:prstGeom>
      </xdr:spPr>
    </xdr:pic>
    <xdr:clientData/>
  </xdr:twoCellAnchor>
  <xdr:twoCellAnchor editAs="oneCell">
    <xdr:from>
      <xdr:col>5</xdr:col>
      <xdr:colOff>209550</xdr:colOff>
      <xdr:row>13</xdr:row>
      <xdr:rowOff>142875</xdr:rowOff>
    </xdr:from>
    <xdr:to>
      <xdr:col>5</xdr:col>
      <xdr:colOff>790574</xdr:colOff>
      <xdr:row>13</xdr:row>
      <xdr:rowOff>734726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448050" y="3619500"/>
          <a:ext cx="581024" cy="5918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0</xdr:row>
      <xdr:rowOff>0</xdr:rowOff>
    </xdr:from>
    <xdr:to>
      <xdr:col>3</xdr:col>
      <xdr:colOff>1343025</xdr:colOff>
      <xdr:row>3</xdr:row>
      <xdr:rowOff>52988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0"/>
          <a:ext cx="2200275" cy="853088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304800</xdr:colOff>
      <xdr:row>15</xdr:row>
      <xdr:rowOff>38100</xdr:rowOff>
    </xdr:to>
    <xdr:sp macro="" textlink="">
      <xdr:nvSpPr>
        <xdr:cNvPr id="3" name="AutoShape 1" descr="Resultado de imagen para rack de mur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9763125" y="2990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14</xdr:row>
      <xdr:rowOff>0</xdr:rowOff>
    </xdr:from>
    <xdr:to>
      <xdr:col>15</xdr:col>
      <xdr:colOff>304800</xdr:colOff>
      <xdr:row>15</xdr:row>
      <xdr:rowOff>38100</xdr:rowOff>
    </xdr:to>
    <xdr:sp macro="" textlink="">
      <xdr:nvSpPr>
        <xdr:cNvPr id="4" name="AutoShape 1" descr="Resultado de imagen para MICRONET75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8162925" y="2990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76201</xdr:colOff>
      <xdr:row>0</xdr:row>
      <xdr:rowOff>142874</xdr:rowOff>
    </xdr:from>
    <xdr:to>
      <xdr:col>8</xdr:col>
      <xdr:colOff>786321</xdr:colOff>
      <xdr:row>1</xdr:row>
      <xdr:rowOff>161797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43576" y="142874"/>
          <a:ext cx="710120" cy="36182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128427</xdr:colOff>
      <xdr:row>0</xdr:row>
      <xdr:rowOff>162674</xdr:rowOff>
    </xdr:from>
    <xdr:to>
      <xdr:col>2</xdr:col>
      <xdr:colOff>175221</xdr:colOff>
      <xdr:row>2</xdr:row>
      <xdr:rowOff>239728</xdr:rowOff>
    </xdr:to>
    <xdr:pic>
      <xdr:nvPicPr>
        <xdr:cNvPr id="37" name="Imagen 36">
          <a:extLst>
            <a:ext uri="{FF2B5EF4-FFF2-40B4-BE49-F238E27FC236}">
              <a16:creationId xmlns:a16="http://schemas.microsoft.com/office/drawing/2014/main" id="{89674FB4-C364-0B69-1579-C48BA494262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-1" r="313" b="1777"/>
        <a:stretch/>
      </xdr:blipFill>
      <xdr:spPr>
        <a:xfrm>
          <a:off x="248292" y="162674"/>
          <a:ext cx="1639289" cy="436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atalina.robledo@soluproint.com" TargetMode="External"/><Relationship Id="rId7" Type="http://schemas.openxmlformats.org/officeDocument/2006/relationships/comments" Target="../comments1.xml"/><Relationship Id="rId2" Type="http://schemas.openxmlformats.org/officeDocument/2006/relationships/hyperlink" Target="mailto:ycastro@formasintimas.com" TargetMode="External"/><Relationship Id="rId1" Type="http://schemas.openxmlformats.org/officeDocument/2006/relationships/hyperlink" Target="mailto:direccioncomercialmed@segurtronic.com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ndres.alvarez@puntoscolombia.com" TargetMode="External"/><Relationship Id="rId2" Type="http://schemas.openxmlformats.org/officeDocument/2006/relationships/hyperlink" Target="mailto:catalina.robledo@soluproint.com" TargetMode="External"/><Relationship Id="rId1" Type="http://schemas.openxmlformats.org/officeDocument/2006/relationships/hyperlink" Target="mailto:direccioncomercialmed@segurtronic.com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Maria.bravo@schindler.com" TargetMode="External"/><Relationship Id="rId2" Type="http://schemas.openxmlformats.org/officeDocument/2006/relationships/hyperlink" Target="mailto:catalina.robledo@soluproint.com" TargetMode="External"/><Relationship Id="rId1" Type="http://schemas.openxmlformats.org/officeDocument/2006/relationships/hyperlink" Target="mailto:direccioncomercialmed@segurtronic.com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B1:Q29"/>
  <sheetViews>
    <sheetView showGridLines="0" topLeftCell="A4" workbookViewId="0">
      <selection activeCell="C33" sqref="C33"/>
    </sheetView>
  </sheetViews>
  <sheetFormatPr baseColWidth="10" defaultColWidth="9.33203125" defaultRowHeight="12.75"/>
  <cols>
    <col min="1" max="1" width="0.33203125" style="26" customWidth="1"/>
    <col min="2" max="2" width="5" style="26" customWidth="1"/>
    <col min="3" max="3" width="15.6640625" style="26" customWidth="1"/>
    <col min="4" max="4" width="27.5" style="26" customWidth="1"/>
    <col min="5" max="5" width="4.33203125" style="26" customWidth="1"/>
    <col min="6" max="6" width="13.83203125" style="26" customWidth="1"/>
    <col min="7" max="7" width="5.33203125" style="26" customWidth="1"/>
    <col min="8" max="8" width="13.6640625" style="26" customWidth="1"/>
    <col min="9" max="9" width="15.1640625" style="26" customWidth="1"/>
    <col min="10" max="11" width="9.33203125" style="26"/>
    <col min="12" max="12" width="9.33203125" style="26" customWidth="1"/>
    <col min="13" max="13" width="16.1640625" style="26" hidden="1" customWidth="1"/>
    <col min="14" max="14" width="16.5" style="26" hidden="1" customWidth="1"/>
    <col min="15" max="15" width="13.6640625" style="26" hidden="1" customWidth="1"/>
    <col min="16" max="16" width="9.33203125" style="26" hidden="1" customWidth="1"/>
    <col min="17" max="17" width="15.1640625" style="26" hidden="1" customWidth="1"/>
    <col min="18" max="16384" width="9.33203125" style="26"/>
  </cols>
  <sheetData>
    <row r="1" spans="2:15" ht="24">
      <c r="B1" s="131"/>
      <c r="C1" s="132"/>
      <c r="D1" s="133"/>
      <c r="E1" s="137" t="s">
        <v>28</v>
      </c>
      <c r="F1" s="138"/>
      <c r="G1" s="139"/>
      <c r="H1" s="34" t="s">
        <v>32</v>
      </c>
      <c r="I1" s="35"/>
    </row>
    <row r="2" spans="2:15" ht="42" customHeight="1">
      <c r="B2" s="134"/>
      <c r="C2" s="135"/>
      <c r="D2" s="136"/>
      <c r="E2" s="140" t="s">
        <v>33</v>
      </c>
      <c r="F2" s="135"/>
      <c r="G2" s="136"/>
      <c r="H2" s="36" t="s">
        <v>26</v>
      </c>
      <c r="I2" s="37"/>
    </row>
    <row r="3" spans="2:15" ht="13.5" customHeight="1">
      <c r="B3" s="144"/>
      <c r="C3" s="145"/>
      <c r="D3" s="38"/>
      <c r="E3" s="141"/>
      <c r="F3" s="142"/>
      <c r="G3" s="143"/>
      <c r="H3" s="39" t="s">
        <v>27</v>
      </c>
      <c r="I3" s="40"/>
    </row>
    <row r="4" spans="2:15" ht="6.75" customHeight="1" thickBot="1">
      <c r="B4" s="41"/>
      <c r="C4" s="41"/>
      <c r="D4" s="41"/>
      <c r="E4" s="41"/>
      <c r="F4" s="41"/>
      <c r="G4" s="17"/>
      <c r="H4" s="41"/>
      <c r="I4" s="41"/>
    </row>
    <row r="5" spans="2:15" ht="18.75" customHeight="1">
      <c r="B5" s="146" t="s">
        <v>3</v>
      </c>
      <c r="C5" s="147"/>
      <c r="D5" s="148" t="s">
        <v>34</v>
      </c>
      <c r="E5" s="148"/>
      <c r="F5" s="146" t="s">
        <v>24</v>
      </c>
      <c r="G5" s="147"/>
      <c r="H5" s="149" t="s">
        <v>35</v>
      </c>
      <c r="I5" s="150"/>
    </row>
    <row r="6" spans="2:15" ht="20.100000000000001" customHeight="1">
      <c r="B6" s="122" t="s">
        <v>6</v>
      </c>
      <c r="C6" s="123"/>
      <c r="D6" s="125" t="s">
        <v>36</v>
      </c>
      <c r="E6" s="125"/>
      <c r="F6" s="122" t="s">
        <v>5</v>
      </c>
      <c r="G6" s="123"/>
      <c r="H6" s="151">
        <f ca="1">TODAY()</f>
        <v>45356</v>
      </c>
      <c r="I6" s="152"/>
    </row>
    <row r="7" spans="2:15" ht="20.100000000000001" customHeight="1">
      <c r="B7" s="122" t="s">
        <v>10</v>
      </c>
      <c r="C7" s="123"/>
      <c r="D7" s="125" t="s">
        <v>37</v>
      </c>
      <c r="E7" s="125"/>
      <c r="F7" s="122" t="s">
        <v>38</v>
      </c>
      <c r="G7" s="123"/>
      <c r="H7" s="125" t="s">
        <v>39</v>
      </c>
      <c r="I7" s="126"/>
    </row>
    <row r="8" spans="2:15" ht="20.100000000000001" customHeight="1">
      <c r="B8" s="122" t="s">
        <v>8</v>
      </c>
      <c r="C8" s="123"/>
      <c r="D8" s="124" t="s">
        <v>40</v>
      </c>
      <c r="E8" s="125"/>
      <c r="F8" s="122" t="s">
        <v>7</v>
      </c>
      <c r="G8" s="123"/>
      <c r="H8" s="125">
        <v>3207230738</v>
      </c>
      <c r="I8" s="126"/>
    </row>
    <row r="9" spans="2:15" ht="20.100000000000001" customHeight="1" thickBot="1">
      <c r="B9" s="127" t="s">
        <v>16</v>
      </c>
      <c r="C9" s="128"/>
      <c r="D9" s="129" t="s">
        <v>41</v>
      </c>
      <c r="E9" s="129"/>
      <c r="F9" s="127" t="s">
        <v>4</v>
      </c>
      <c r="G9" s="128"/>
      <c r="H9" s="129" t="s">
        <v>42</v>
      </c>
      <c r="I9" s="130"/>
    </row>
    <row r="10" spans="2:15" ht="7.5" customHeight="1" thickBot="1">
      <c r="B10" s="17"/>
      <c r="C10" s="17"/>
      <c r="D10" s="17"/>
      <c r="E10" s="17"/>
      <c r="F10" s="17"/>
      <c r="G10" s="17"/>
      <c r="H10" s="17"/>
      <c r="I10" s="17"/>
    </row>
    <row r="11" spans="2:15" ht="21.75" customHeight="1" thickBot="1">
      <c r="B11" s="96" t="s">
        <v>43</v>
      </c>
      <c r="C11" s="97"/>
      <c r="D11" s="98"/>
      <c r="E11" s="98"/>
      <c r="F11" s="98"/>
      <c r="G11" s="98"/>
      <c r="H11" s="98"/>
      <c r="I11" s="99"/>
      <c r="M11" s="100" t="s">
        <v>44</v>
      </c>
      <c r="N11" s="101"/>
      <c r="O11" s="102"/>
    </row>
    <row r="12" spans="2:15" ht="26.25" customHeight="1">
      <c r="B12" s="42" t="s">
        <v>18</v>
      </c>
      <c r="C12" s="103" t="s">
        <v>19</v>
      </c>
      <c r="D12" s="103"/>
      <c r="E12" s="103"/>
      <c r="F12" s="18" t="s">
        <v>20</v>
      </c>
      <c r="G12" s="19" t="s">
        <v>21</v>
      </c>
      <c r="H12" s="18" t="s">
        <v>23</v>
      </c>
      <c r="I12" s="20" t="s">
        <v>22</v>
      </c>
      <c r="N12" s="21">
        <v>0.8</v>
      </c>
    </row>
    <row r="13" spans="2:15" ht="50.25" customHeight="1" thickBot="1">
      <c r="B13" s="22">
        <v>1</v>
      </c>
      <c r="C13" s="104" t="s">
        <v>45</v>
      </c>
      <c r="D13" s="104"/>
      <c r="E13" s="104"/>
      <c r="F13" s="43"/>
      <c r="G13" s="23">
        <v>1</v>
      </c>
      <c r="H13" s="44">
        <v>409500</v>
      </c>
      <c r="I13" s="24">
        <f>H13*G13</f>
        <v>409500</v>
      </c>
      <c r="M13" s="45"/>
      <c r="N13" s="45"/>
      <c r="O13" s="45"/>
    </row>
    <row r="14" spans="2:15" ht="19.149999999999999" customHeight="1">
      <c r="B14" s="105"/>
      <c r="C14" s="106"/>
      <c r="D14" s="107"/>
      <c r="E14" s="114" t="s">
        <v>0</v>
      </c>
      <c r="F14" s="115"/>
      <c r="G14" s="115"/>
      <c r="H14" s="115"/>
      <c r="I14" s="24">
        <f>SUM(I13:I13)</f>
        <v>409500</v>
      </c>
    </row>
    <row r="15" spans="2:15" ht="19.149999999999999" customHeight="1">
      <c r="B15" s="108"/>
      <c r="C15" s="109"/>
      <c r="D15" s="110"/>
      <c r="E15" s="114" t="s">
        <v>1</v>
      </c>
      <c r="F15" s="115"/>
      <c r="G15" s="115"/>
      <c r="H15" s="25">
        <v>0.19</v>
      </c>
      <c r="I15" s="24">
        <f>I14*H15</f>
        <v>77805</v>
      </c>
    </row>
    <row r="16" spans="2:15" ht="19.149999999999999" customHeight="1" thickBot="1">
      <c r="B16" s="111"/>
      <c r="C16" s="112"/>
      <c r="D16" s="113"/>
      <c r="E16" s="116" t="s">
        <v>2</v>
      </c>
      <c r="F16" s="117"/>
      <c r="G16" s="117"/>
      <c r="H16" s="117"/>
      <c r="I16" s="27">
        <f>I14+I15</f>
        <v>487305</v>
      </c>
    </row>
    <row r="17" spans="2:9" ht="11.25" customHeight="1" thickBot="1">
      <c r="B17" s="17"/>
      <c r="C17" s="17"/>
      <c r="D17" s="17"/>
      <c r="E17" s="17"/>
      <c r="F17" s="17"/>
      <c r="G17" s="17"/>
      <c r="H17" s="17"/>
      <c r="I17" s="17"/>
    </row>
    <row r="18" spans="2:9" ht="20.100000000000001" customHeight="1">
      <c r="B18" s="118" t="s">
        <v>9</v>
      </c>
      <c r="C18" s="119"/>
      <c r="D18" s="120"/>
      <c r="E18" s="120"/>
      <c r="F18" s="120"/>
      <c r="G18" s="120"/>
      <c r="H18" s="120"/>
      <c r="I18" s="121"/>
    </row>
    <row r="19" spans="2:9" ht="20.100000000000001" customHeight="1">
      <c r="B19" s="28" t="s">
        <v>13</v>
      </c>
      <c r="C19" s="29"/>
      <c r="D19" s="94" t="s">
        <v>46</v>
      </c>
      <c r="E19" s="94"/>
      <c r="F19" s="94"/>
      <c r="G19" s="94"/>
      <c r="H19" s="94"/>
      <c r="I19" s="95"/>
    </row>
    <row r="20" spans="2:9" ht="20.100000000000001" customHeight="1">
      <c r="B20" s="28" t="s">
        <v>10</v>
      </c>
      <c r="C20" s="29"/>
      <c r="D20" s="94" t="s">
        <v>17</v>
      </c>
      <c r="E20" s="94"/>
      <c r="F20" s="94"/>
      <c r="G20" s="94"/>
      <c r="H20" s="94"/>
      <c r="I20" s="95"/>
    </row>
    <row r="21" spans="2:9" ht="20.100000000000001" customHeight="1">
      <c r="B21" s="28" t="s">
        <v>11</v>
      </c>
      <c r="C21" s="29"/>
      <c r="D21" s="94" t="s">
        <v>15</v>
      </c>
      <c r="E21" s="94"/>
      <c r="F21" s="94"/>
      <c r="G21" s="94"/>
      <c r="H21" s="94"/>
      <c r="I21" s="95"/>
    </row>
    <row r="22" spans="2:9" ht="20.100000000000001" customHeight="1">
      <c r="B22" s="28" t="s">
        <v>14</v>
      </c>
      <c r="C22" s="29"/>
      <c r="D22" s="94" t="s">
        <v>25</v>
      </c>
      <c r="E22" s="94"/>
      <c r="F22" s="94"/>
      <c r="G22" s="94"/>
      <c r="H22" s="94"/>
      <c r="I22" s="95"/>
    </row>
    <row r="23" spans="2:9" ht="20.100000000000001" customHeight="1">
      <c r="B23" s="28" t="s">
        <v>7</v>
      </c>
      <c r="C23" s="29"/>
      <c r="D23" s="94">
        <v>3206247878</v>
      </c>
      <c r="E23" s="94"/>
      <c r="F23" s="94"/>
      <c r="G23" s="94"/>
      <c r="H23" s="94"/>
      <c r="I23" s="95"/>
    </row>
    <row r="24" spans="2:9" ht="20.100000000000001" customHeight="1" thickBot="1">
      <c r="B24" s="30" t="s">
        <v>12</v>
      </c>
      <c r="C24" s="31"/>
      <c r="D24" s="85" t="s">
        <v>47</v>
      </c>
      <c r="E24" s="86"/>
      <c r="F24" s="86"/>
      <c r="G24" s="86"/>
      <c r="H24" s="86"/>
      <c r="I24" s="87"/>
    </row>
    <row r="25" spans="2:9" ht="15" customHeight="1" thickBot="1">
      <c r="B25" s="32"/>
      <c r="C25" s="32"/>
      <c r="D25" s="33"/>
      <c r="E25" s="33"/>
      <c r="F25" s="33"/>
      <c r="G25" s="33"/>
      <c r="H25" s="33"/>
      <c r="I25" s="33"/>
    </row>
    <row r="26" spans="2:9" ht="20.100000000000001" customHeight="1">
      <c r="B26" s="88" t="s">
        <v>31</v>
      </c>
      <c r="C26" s="89"/>
      <c r="D26" s="89"/>
      <c r="E26" s="89"/>
      <c r="F26" s="89"/>
      <c r="G26" s="89"/>
      <c r="H26" s="89"/>
      <c r="I26" s="90"/>
    </row>
    <row r="27" spans="2:9" ht="40.5" customHeight="1">
      <c r="B27" s="91" t="s">
        <v>48</v>
      </c>
      <c r="C27" s="92"/>
      <c r="D27" s="92"/>
      <c r="E27" s="92"/>
      <c r="F27" s="92"/>
      <c r="G27" s="92"/>
      <c r="H27" s="92"/>
      <c r="I27" s="93"/>
    </row>
    <row r="28" spans="2:9" ht="30" customHeight="1">
      <c r="B28" s="91" t="s">
        <v>49</v>
      </c>
      <c r="C28" s="92"/>
      <c r="D28" s="92"/>
      <c r="E28" s="92"/>
      <c r="F28" s="92"/>
      <c r="G28" s="92"/>
      <c r="H28" s="92"/>
      <c r="I28" s="93"/>
    </row>
    <row r="29" spans="2:9" ht="45" customHeight="1">
      <c r="B29" s="91" t="s">
        <v>50</v>
      </c>
      <c r="C29" s="92"/>
      <c r="D29" s="92"/>
      <c r="E29" s="92"/>
      <c r="F29" s="92"/>
      <c r="G29" s="92"/>
      <c r="H29" s="92"/>
      <c r="I29" s="93"/>
    </row>
  </sheetData>
  <mergeCells count="43">
    <mergeCell ref="B7:C7"/>
    <mergeCell ref="D7:E7"/>
    <mergeCell ref="F7:G7"/>
    <mergeCell ref="H7:I7"/>
    <mergeCell ref="B1:D2"/>
    <mergeCell ref="E1:G1"/>
    <mergeCell ref="E2:G3"/>
    <mergeCell ref="B3:C3"/>
    <mergeCell ref="B5:C5"/>
    <mergeCell ref="D5:E5"/>
    <mergeCell ref="F5:G5"/>
    <mergeCell ref="H5:I5"/>
    <mergeCell ref="B6:C6"/>
    <mergeCell ref="D6:E6"/>
    <mergeCell ref="F6:G6"/>
    <mergeCell ref="H6:I6"/>
    <mergeCell ref="B8:C8"/>
    <mergeCell ref="D8:E8"/>
    <mergeCell ref="F8:G8"/>
    <mergeCell ref="H8:I8"/>
    <mergeCell ref="B9:C9"/>
    <mergeCell ref="D9:E9"/>
    <mergeCell ref="F9:G9"/>
    <mergeCell ref="H9:I9"/>
    <mergeCell ref="D23:I23"/>
    <mergeCell ref="B11:I11"/>
    <mergeCell ref="M11:O11"/>
    <mergeCell ref="C12:E12"/>
    <mergeCell ref="C13:E13"/>
    <mergeCell ref="B14:D16"/>
    <mergeCell ref="E14:H14"/>
    <mergeCell ref="E15:G15"/>
    <mergeCell ref="E16:H16"/>
    <mergeCell ref="B18:I18"/>
    <mergeCell ref="D19:I19"/>
    <mergeCell ref="D20:I20"/>
    <mergeCell ref="D21:I21"/>
    <mergeCell ref="D22:I22"/>
    <mergeCell ref="D24:I24"/>
    <mergeCell ref="B26:I26"/>
    <mergeCell ref="B27:I27"/>
    <mergeCell ref="B28:I28"/>
    <mergeCell ref="B29:I29"/>
  </mergeCells>
  <hyperlinks>
    <hyperlink ref="B24" r:id="rId1" display="mailto:direccioncomercialmed@segurtronic.com" xr:uid="{00000000-0004-0000-0000-000000000000}"/>
    <hyperlink ref="D8" r:id="rId2" xr:uid="{00000000-0004-0000-0000-000001000000}"/>
    <hyperlink ref="D24" r:id="rId3" xr:uid="{00000000-0004-0000-0000-000002000000}"/>
  </hyperlinks>
  <pageMargins left="0.7" right="0.7" top="0.75" bottom="0.75" header="0.3" footer="0.3"/>
  <pageSetup orientation="portrait" horizontalDpi="4294967294" verticalDpi="0" r:id="rId4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B1:N32"/>
  <sheetViews>
    <sheetView showGridLines="0" topLeftCell="A4" workbookViewId="0">
      <selection activeCell="H5" sqref="H5:I5"/>
    </sheetView>
  </sheetViews>
  <sheetFormatPr baseColWidth="10" defaultColWidth="9.33203125" defaultRowHeight="12.75"/>
  <cols>
    <col min="1" max="1" width="2.1640625" style="1" customWidth="1"/>
    <col min="2" max="2" width="4.5" style="1" customWidth="1"/>
    <col min="3" max="3" width="15.6640625" style="1" customWidth="1"/>
    <col min="4" max="4" width="29" style="1" customWidth="1"/>
    <col min="5" max="5" width="5.33203125" style="1" customWidth="1"/>
    <col min="6" max="6" width="16.6640625" style="1" customWidth="1"/>
    <col min="7" max="7" width="5.33203125" style="1" customWidth="1"/>
    <col min="8" max="8" width="14.5" style="1" customWidth="1"/>
    <col min="9" max="9" width="15.6640625" style="1" customWidth="1"/>
    <col min="10" max="16384" width="9.33203125" style="1"/>
  </cols>
  <sheetData>
    <row r="1" spans="2:14" ht="27" customHeight="1">
      <c r="B1" s="167"/>
      <c r="C1" s="168"/>
      <c r="D1" s="169"/>
      <c r="E1" s="175" t="s">
        <v>28</v>
      </c>
      <c r="F1" s="176"/>
      <c r="G1" s="177"/>
      <c r="H1" s="3" t="s">
        <v>29</v>
      </c>
      <c r="I1" s="2"/>
    </row>
    <row r="2" spans="2:14" ht="19.5" customHeight="1">
      <c r="B2" s="170"/>
      <c r="C2" s="171"/>
      <c r="D2" s="172"/>
      <c r="E2" s="178" t="s">
        <v>62</v>
      </c>
      <c r="F2" s="171"/>
      <c r="G2" s="172"/>
      <c r="H2" s="4" t="s">
        <v>26</v>
      </c>
      <c r="I2" s="47"/>
    </row>
    <row r="3" spans="2:14" ht="16.5" customHeight="1" thickBot="1">
      <c r="B3" s="173"/>
      <c r="C3" s="174"/>
      <c r="D3" s="48"/>
      <c r="E3" s="179"/>
      <c r="F3" s="180"/>
      <c r="G3" s="181"/>
      <c r="H3" s="49" t="s">
        <v>53</v>
      </c>
      <c r="I3" s="50"/>
    </row>
    <row r="4" spans="2:14" ht="8.25" customHeight="1" thickBot="1">
      <c r="B4" s="5"/>
      <c r="C4" s="5"/>
      <c r="D4" s="5"/>
      <c r="E4" s="5"/>
      <c r="F4" s="5"/>
      <c r="G4" s="6"/>
      <c r="H4" s="5"/>
      <c r="I4" s="5"/>
    </row>
    <row r="5" spans="2:14" ht="15.75" customHeight="1">
      <c r="B5" s="187" t="s">
        <v>3</v>
      </c>
      <c r="C5" s="188"/>
      <c r="D5" s="189" t="s">
        <v>56</v>
      </c>
      <c r="E5" s="189"/>
      <c r="F5" s="188" t="s">
        <v>24</v>
      </c>
      <c r="G5" s="188"/>
      <c r="H5" s="149" t="s">
        <v>65</v>
      </c>
      <c r="I5" s="150"/>
    </row>
    <row r="6" spans="2:14" ht="20.100000000000001" customHeight="1">
      <c r="B6" s="182" t="s">
        <v>6</v>
      </c>
      <c r="C6" s="183"/>
      <c r="D6" s="125" t="s">
        <v>57</v>
      </c>
      <c r="E6" s="125"/>
      <c r="F6" s="183" t="s">
        <v>5</v>
      </c>
      <c r="G6" s="183"/>
      <c r="H6" s="151">
        <f ca="1">TODAY()</f>
        <v>45356</v>
      </c>
      <c r="I6" s="152"/>
    </row>
    <row r="7" spans="2:14" ht="20.100000000000001" customHeight="1">
      <c r="B7" s="182" t="s">
        <v>10</v>
      </c>
      <c r="C7" s="183"/>
      <c r="D7" s="125" t="s">
        <v>58</v>
      </c>
      <c r="E7" s="125"/>
      <c r="F7" s="183" t="s">
        <v>30</v>
      </c>
      <c r="G7" s="183"/>
      <c r="H7" s="125"/>
      <c r="I7" s="126"/>
    </row>
    <row r="8" spans="2:14" ht="20.100000000000001" customHeight="1">
      <c r="B8" s="182" t="s">
        <v>8</v>
      </c>
      <c r="C8" s="183"/>
      <c r="D8" s="124" t="s">
        <v>59</v>
      </c>
      <c r="E8" s="125"/>
      <c r="F8" s="183" t="s">
        <v>7</v>
      </c>
      <c r="G8" s="183"/>
      <c r="H8" s="125">
        <v>3176393320</v>
      </c>
      <c r="I8" s="126"/>
    </row>
    <row r="9" spans="2:14" ht="20.100000000000001" customHeight="1" thickBot="1">
      <c r="B9" s="190" t="s">
        <v>16</v>
      </c>
      <c r="C9" s="166"/>
      <c r="D9" s="129" t="s">
        <v>60</v>
      </c>
      <c r="E9" s="129"/>
      <c r="F9" s="166" t="s">
        <v>4</v>
      </c>
      <c r="G9" s="166"/>
      <c r="H9" s="129" t="s">
        <v>51</v>
      </c>
      <c r="I9" s="130"/>
    </row>
    <row r="10" spans="2:14" ht="12" customHeight="1" thickBot="1">
      <c r="B10" s="6"/>
      <c r="C10" s="6"/>
      <c r="D10" s="6"/>
      <c r="E10" s="6"/>
      <c r="F10" s="6"/>
      <c r="G10" s="6"/>
      <c r="H10" s="6"/>
      <c r="I10" s="6"/>
    </row>
    <row r="11" spans="2:14" ht="15.75">
      <c r="B11" s="153" t="s">
        <v>61</v>
      </c>
      <c r="C11" s="154"/>
      <c r="D11" s="155"/>
      <c r="E11" s="155"/>
      <c r="F11" s="155"/>
      <c r="G11" s="155"/>
      <c r="H11" s="155"/>
      <c r="I11" s="156"/>
      <c r="N11"/>
    </row>
    <row r="12" spans="2:14" ht="23.1" customHeight="1" thickBot="1">
      <c r="B12" s="51" t="s">
        <v>18</v>
      </c>
      <c r="C12" s="163" t="s">
        <v>19</v>
      </c>
      <c r="D12" s="163"/>
      <c r="E12" s="163"/>
      <c r="F12" s="52" t="s">
        <v>20</v>
      </c>
      <c r="G12" s="53" t="s">
        <v>21</v>
      </c>
      <c r="H12" s="52" t="s">
        <v>23</v>
      </c>
      <c r="I12" s="54" t="s">
        <v>22</v>
      </c>
    </row>
    <row r="13" spans="2:14" s="46" customFormat="1" ht="58.5" customHeight="1">
      <c r="B13" s="57">
        <v>1</v>
      </c>
      <c r="C13" s="164" t="s">
        <v>63</v>
      </c>
      <c r="D13" s="164"/>
      <c r="E13" s="164"/>
      <c r="F13" s="55"/>
      <c r="G13" s="58">
        <v>8</v>
      </c>
      <c r="H13" s="59">
        <v>14062500</v>
      </c>
      <c r="I13" s="62">
        <f>H13*G13</f>
        <v>112500000</v>
      </c>
      <c r="M13"/>
    </row>
    <row r="14" spans="2:14" s="46" customFormat="1" ht="65.25" customHeight="1">
      <c r="B14" s="7">
        <v>2</v>
      </c>
      <c r="C14" s="165" t="s">
        <v>64</v>
      </c>
      <c r="D14" s="165"/>
      <c r="E14" s="165"/>
      <c r="F14" s="56"/>
      <c r="G14" s="9">
        <v>1</v>
      </c>
      <c r="H14" s="60">
        <v>587500</v>
      </c>
      <c r="I14" s="63">
        <f>H14*G14</f>
        <v>587500</v>
      </c>
      <c r="M14"/>
    </row>
    <row r="15" spans="2:14" s="46" customFormat="1" ht="15" hidden="1" customHeight="1" thickBot="1">
      <c r="B15" s="7">
        <v>4</v>
      </c>
      <c r="C15" s="165"/>
      <c r="D15" s="165"/>
      <c r="E15" s="165"/>
      <c r="F15" s="56"/>
      <c r="G15" s="9"/>
      <c r="H15" s="61">
        <v>0</v>
      </c>
      <c r="I15" s="64">
        <v>0</v>
      </c>
      <c r="M15"/>
    </row>
    <row r="16" spans="2:14" s="46" customFormat="1" ht="15" hidden="1" customHeight="1" thickBot="1">
      <c r="B16" s="7">
        <v>5</v>
      </c>
      <c r="C16" s="165"/>
      <c r="D16" s="165"/>
      <c r="E16" s="165"/>
      <c r="F16" s="56"/>
      <c r="G16" s="9"/>
      <c r="H16" s="61">
        <v>0</v>
      </c>
      <c r="I16" s="64">
        <v>0</v>
      </c>
      <c r="M16"/>
    </row>
    <row r="17" spans="2:13" s="46" customFormat="1" ht="15" hidden="1" customHeight="1" thickBot="1">
      <c r="B17" s="7">
        <v>6</v>
      </c>
      <c r="C17" s="165"/>
      <c r="D17" s="165"/>
      <c r="E17" s="165"/>
      <c r="F17" s="56"/>
      <c r="G17" s="9"/>
      <c r="H17" s="61">
        <v>0</v>
      </c>
      <c r="I17" s="64">
        <v>0</v>
      </c>
      <c r="M17"/>
    </row>
    <row r="18" spans="2:13" s="46" customFormat="1" ht="15" hidden="1" customHeight="1" thickBot="1">
      <c r="B18" s="7">
        <v>7</v>
      </c>
      <c r="C18" s="165"/>
      <c r="D18" s="165"/>
      <c r="E18" s="165"/>
      <c r="F18" s="56"/>
      <c r="G18" s="9"/>
      <c r="H18" s="61">
        <v>0</v>
      </c>
      <c r="I18" s="64">
        <v>0</v>
      </c>
      <c r="M18"/>
    </row>
    <row r="19" spans="2:13" s="46" customFormat="1" ht="27" hidden="1" customHeight="1" thickBot="1">
      <c r="B19" s="7">
        <v>8</v>
      </c>
      <c r="C19" s="165"/>
      <c r="D19" s="165"/>
      <c r="E19" s="165"/>
      <c r="F19" s="56"/>
      <c r="G19" s="9"/>
      <c r="H19" s="61">
        <v>0</v>
      </c>
      <c r="I19" s="64">
        <v>0</v>
      </c>
      <c r="M19"/>
    </row>
    <row r="20" spans="2:13" s="46" customFormat="1" ht="27" hidden="1" customHeight="1" thickBot="1">
      <c r="B20" s="7">
        <v>9</v>
      </c>
      <c r="C20" s="165"/>
      <c r="D20" s="165"/>
      <c r="E20" s="165"/>
      <c r="F20" s="56"/>
      <c r="G20" s="9"/>
      <c r="H20" s="61">
        <v>0</v>
      </c>
      <c r="I20" s="64">
        <v>0</v>
      </c>
      <c r="M20"/>
    </row>
    <row r="21" spans="2:13" ht="18" customHeight="1">
      <c r="B21" s="157" t="s">
        <v>54</v>
      </c>
      <c r="C21" s="158"/>
      <c r="D21" s="158"/>
      <c r="E21" s="161" t="s">
        <v>0</v>
      </c>
      <c r="F21" s="161"/>
      <c r="G21" s="161"/>
      <c r="H21" s="161"/>
      <c r="I21" s="63">
        <f>SUM(I13:I20)</f>
        <v>113087500</v>
      </c>
    </row>
    <row r="22" spans="2:13" ht="18" customHeight="1">
      <c r="B22" s="157"/>
      <c r="C22" s="158"/>
      <c r="D22" s="158"/>
      <c r="E22" s="161" t="s">
        <v>1</v>
      </c>
      <c r="F22" s="161"/>
      <c r="G22" s="161"/>
      <c r="H22" s="8">
        <v>0.19</v>
      </c>
      <c r="I22" s="63">
        <f>I21*H22</f>
        <v>21486625</v>
      </c>
    </row>
    <row r="23" spans="2:13" ht="18" customHeight="1" thickBot="1">
      <c r="B23" s="159"/>
      <c r="C23" s="160"/>
      <c r="D23" s="160"/>
      <c r="E23" s="162" t="s">
        <v>2</v>
      </c>
      <c r="F23" s="162"/>
      <c r="G23" s="162"/>
      <c r="H23" s="162"/>
      <c r="I23" s="65">
        <f>I21+I22</f>
        <v>134574125</v>
      </c>
    </row>
    <row r="24" spans="2:13" ht="12.75" customHeight="1" thickBot="1">
      <c r="B24" s="6"/>
      <c r="C24" s="6"/>
      <c r="D24" s="6"/>
      <c r="E24" s="6"/>
      <c r="F24" s="6"/>
      <c r="G24" s="6"/>
      <c r="H24" s="6"/>
      <c r="I24" s="6"/>
    </row>
    <row r="25" spans="2:13" ht="18" customHeight="1">
      <c r="B25" s="193" t="s">
        <v>9</v>
      </c>
      <c r="C25" s="194"/>
      <c r="D25" s="195"/>
      <c r="E25" s="195"/>
      <c r="F25" s="195"/>
      <c r="G25" s="195"/>
      <c r="H25" s="195"/>
      <c r="I25" s="196"/>
    </row>
    <row r="26" spans="2:13" ht="18" customHeight="1">
      <c r="B26" s="13" t="s">
        <v>13</v>
      </c>
      <c r="C26" s="14"/>
      <c r="D26" s="191" t="s">
        <v>55</v>
      </c>
      <c r="E26" s="191"/>
      <c r="F26" s="191"/>
      <c r="G26" s="191"/>
      <c r="H26" s="191"/>
      <c r="I26" s="192"/>
    </row>
    <row r="27" spans="2:13" ht="18" customHeight="1">
      <c r="B27" s="13" t="s">
        <v>10</v>
      </c>
      <c r="C27" s="14"/>
      <c r="D27" s="191" t="s">
        <v>52</v>
      </c>
      <c r="E27" s="191"/>
      <c r="F27" s="191"/>
      <c r="G27" s="191"/>
      <c r="H27" s="191"/>
      <c r="I27" s="192"/>
    </row>
    <row r="28" spans="2:13" ht="18" customHeight="1">
      <c r="B28" s="13" t="s">
        <v>11</v>
      </c>
      <c r="C28" s="14"/>
      <c r="D28" s="191" t="s">
        <v>15</v>
      </c>
      <c r="E28" s="191"/>
      <c r="F28" s="191"/>
      <c r="G28" s="191"/>
      <c r="H28" s="191"/>
      <c r="I28" s="192"/>
    </row>
    <row r="29" spans="2:13" ht="18" customHeight="1">
      <c r="B29" s="13" t="s">
        <v>14</v>
      </c>
      <c r="C29" s="14"/>
      <c r="D29" s="191" t="s">
        <v>25</v>
      </c>
      <c r="E29" s="191"/>
      <c r="F29" s="191"/>
      <c r="G29" s="191"/>
      <c r="H29" s="191"/>
      <c r="I29" s="192"/>
    </row>
    <row r="30" spans="2:13" ht="18" customHeight="1">
      <c r="B30" s="13" t="s">
        <v>7</v>
      </c>
      <c r="C30" s="14"/>
      <c r="D30" s="191">
        <v>3206247878</v>
      </c>
      <c r="E30" s="191"/>
      <c r="F30" s="191"/>
      <c r="G30" s="191"/>
      <c r="H30" s="191"/>
      <c r="I30" s="192"/>
    </row>
    <row r="31" spans="2:13" ht="18" customHeight="1" thickBot="1">
      <c r="B31" s="15" t="s">
        <v>12</v>
      </c>
      <c r="C31" s="16"/>
      <c r="D31" s="184" t="s">
        <v>47</v>
      </c>
      <c r="E31" s="185"/>
      <c r="F31" s="185"/>
      <c r="G31" s="185"/>
      <c r="H31" s="185"/>
      <c r="I31" s="186"/>
    </row>
    <row r="32" spans="2:13" ht="7.5" customHeight="1">
      <c r="B32" s="12"/>
      <c r="C32" s="12"/>
      <c r="D32" s="12"/>
      <c r="E32" s="10"/>
      <c r="F32" s="10"/>
      <c r="G32" s="10"/>
      <c r="H32" s="10"/>
      <c r="I32" s="11"/>
    </row>
  </sheetData>
  <mergeCells count="45">
    <mergeCell ref="D29:I29"/>
    <mergeCell ref="B25:I25"/>
    <mergeCell ref="D26:I26"/>
    <mergeCell ref="D27:I27"/>
    <mergeCell ref="D30:I30"/>
    <mergeCell ref="D28:I28"/>
    <mergeCell ref="D31:I31"/>
    <mergeCell ref="B5:C5"/>
    <mergeCell ref="D5:E5"/>
    <mergeCell ref="F5:G5"/>
    <mergeCell ref="H5:I5"/>
    <mergeCell ref="H6:I6"/>
    <mergeCell ref="B7:C7"/>
    <mergeCell ref="D7:E7"/>
    <mergeCell ref="F7:G7"/>
    <mergeCell ref="H7:I7"/>
    <mergeCell ref="B8:C8"/>
    <mergeCell ref="D8:E8"/>
    <mergeCell ref="F8:G8"/>
    <mergeCell ref="H8:I8"/>
    <mergeCell ref="B9:C9"/>
    <mergeCell ref="D9:E9"/>
    <mergeCell ref="B1:D2"/>
    <mergeCell ref="B3:C3"/>
    <mergeCell ref="E1:G1"/>
    <mergeCell ref="E2:G3"/>
    <mergeCell ref="B6:C6"/>
    <mergeCell ref="D6:E6"/>
    <mergeCell ref="F6:G6"/>
    <mergeCell ref="H9:I9"/>
    <mergeCell ref="B11:I11"/>
    <mergeCell ref="B21:D23"/>
    <mergeCell ref="E21:H21"/>
    <mergeCell ref="E22:G22"/>
    <mergeCell ref="E23:H23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F9:G9"/>
  </mergeCells>
  <hyperlinks>
    <hyperlink ref="B31" r:id="rId1" display="mailto:direccioncomercialmed@segurtronic.com" xr:uid="{00000000-0004-0000-0100-000000000000}"/>
    <hyperlink ref="D31" r:id="rId2" xr:uid="{00000000-0004-0000-0100-000001000000}"/>
    <hyperlink ref="D8" r:id="rId3" xr:uid="{00000000-0004-0000-0100-000002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orientation="portrait" horizontalDpi="4294967294" verticalDpi="0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B1:N39"/>
  <sheetViews>
    <sheetView showGridLines="0" workbookViewId="0">
      <selection activeCell="T9" sqref="T9"/>
    </sheetView>
  </sheetViews>
  <sheetFormatPr baseColWidth="10" defaultColWidth="9.33203125" defaultRowHeight="12.75"/>
  <cols>
    <col min="1" max="1" width="2.1640625" style="1" customWidth="1"/>
    <col min="2" max="2" width="4.5" style="1" customWidth="1"/>
    <col min="3" max="3" width="15.6640625" style="1" customWidth="1"/>
    <col min="4" max="4" width="29" style="1" customWidth="1"/>
    <col min="5" max="5" width="5.33203125" style="1" customWidth="1"/>
    <col min="6" max="6" width="22.6640625" style="1" customWidth="1"/>
    <col min="7" max="7" width="5.33203125" style="1" customWidth="1"/>
    <col min="8" max="8" width="14.5" style="1" customWidth="1"/>
    <col min="9" max="9" width="15.6640625" style="1" customWidth="1"/>
    <col min="10" max="11" width="9.33203125" style="1"/>
    <col min="12" max="15" width="0" style="1" hidden="1" customWidth="1"/>
    <col min="16" max="16384" width="9.33203125" style="1"/>
  </cols>
  <sheetData>
    <row r="1" spans="2:14" ht="27" customHeight="1">
      <c r="B1" s="167"/>
      <c r="C1" s="168"/>
      <c r="D1" s="169"/>
      <c r="E1" s="175" t="s">
        <v>28</v>
      </c>
      <c r="F1" s="176"/>
      <c r="G1" s="177"/>
      <c r="H1" s="3" t="s">
        <v>29</v>
      </c>
      <c r="I1" s="2"/>
    </row>
    <row r="2" spans="2:14" ht="19.5" customHeight="1">
      <c r="B2" s="170"/>
      <c r="C2" s="171"/>
      <c r="D2" s="172"/>
      <c r="E2" s="178" t="s">
        <v>67</v>
      </c>
      <c r="F2" s="171"/>
      <c r="G2" s="172"/>
      <c r="H2" s="4" t="s">
        <v>26</v>
      </c>
      <c r="I2" s="47"/>
    </row>
    <row r="3" spans="2:14" ht="16.5" customHeight="1" thickBot="1">
      <c r="B3" s="173"/>
      <c r="C3" s="174"/>
      <c r="D3" s="48"/>
      <c r="E3" s="179"/>
      <c r="F3" s="180"/>
      <c r="G3" s="181"/>
      <c r="H3" s="49" t="s">
        <v>53</v>
      </c>
      <c r="I3" s="50"/>
    </row>
    <row r="4" spans="2:14" ht="8.25" customHeight="1" thickBot="1">
      <c r="B4" s="5"/>
      <c r="C4" s="5"/>
      <c r="D4" s="5"/>
      <c r="E4" s="5"/>
      <c r="F4" s="5"/>
      <c r="G4" s="6"/>
      <c r="H4" s="5"/>
      <c r="I4" s="5"/>
    </row>
    <row r="5" spans="2:14" ht="15.75" customHeight="1">
      <c r="B5" s="187" t="s">
        <v>3</v>
      </c>
      <c r="C5" s="188"/>
      <c r="D5" s="189" t="s">
        <v>69</v>
      </c>
      <c r="E5" s="189"/>
      <c r="F5" s="188" t="s">
        <v>24</v>
      </c>
      <c r="G5" s="188"/>
      <c r="H5" s="149" t="s">
        <v>88</v>
      </c>
      <c r="I5" s="150"/>
    </row>
    <row r="6" spans="2:14" ht="20.100000000000001" customHeight="1">
      <c r="B6" s="182" t="s">
        <v>6</v>
      </c>
      <c r="C6" s="183"/>
      <c r="D6" s="125" t="s">
        <v>70</v>
      </c>
      <c r="E6" s="125"/>
      <c r="F6" s="183" t="s">
        <v>5</v>
      </c>
      <c r="G6" s="183"/>
      <c r="H6" s="151">
        <f ca="1">TODAY()</f>
        <v>45356</v>
      </c>
      <c r="I6" s="152"/>
    </row>
    <row r="7" spans="2:14" ht="19.5" customHeight="1">
      <c r="B7" s="182" t="s">
        <v>10</v>
      </c>
      <c r="C7" s="183"/>
      <c r="D7" s="125" t="s">
        <v>71</v>
      </c>
      <c r="E7" s="125"/>
      <c r="F7" s="183" t="s">
        <v>30</v>
      </c>
      <c r="G7" s="183"/>
      <c r="H7" s="125"/>
      <c r="I7" s="126"/>
    </row>
    <row r="8" spans="2:14" ht="24" customHeight="1">
      <c r="B8" s="182" t="s">
        <v>8</v>
      </c>
      <c r="C8" s="183"/>
      <c r="D8" s="124" t="s">
        <v>72</v>
      </c>
      <c r="E8" s="125"/>
      <c r="F8" s="183" t="s">
        <v>7</v>
      </c>
      <c r="G8" s="183"/>
      <c r="H8" s="125" t="s">
        <v>75</v>
      </c>
      <c r="I8" s="126"/>
    </row>
    <row r="9" spans="2:14" ht="20.100000000000001" customHeight="1" thickBot="1">
      <c r="B9" s="190" t="s">
        <v>16</v>
      </c>
      <c r="C9" s="166"/>
      <c r="D9" s="129" t="s">
        <v>73</v>
      </c>
      <c r="E9" s="129"/>
      <c r="F9" s="166" t="s">
        <v>4</v>
      </c>
      <c r="G9" s="166"/>
      <c r="H9" s="129" t="s">
        <v>74</v>
      </c>
      <c r="I9" s="130"/>
    </row>
    <row r="10" spans="2:14" ht="12" customHeight="1" thickBot="1">
      <c r="B10" s="6"/>
      <c r="C10" s="6"/>
      <c r="D10" s="6"/>
      <c r="E10" s="6"/>
      <c r="F10" s="6"/>
      <c r="G10" s="6"/>
      <c r="H10" s="6"/>
      <c r="I10" s="6"/>
    </row>
    <row r="11" spans="2:14" ht="16.5" thickBot="1">
      <c r="B11" s="197" t="s">
        <v>83</v>
      </c>
      <c r="C11" s="198"/>
      <c r="D11" s="198"/>
      <c r="E11" s="198"/>
      <c r="F11" s="198"/>
      <c r="G11" s="198"/>
      <c r="H11" s="198"/>
      <c r="I11" s="199"/>
      <c r="M11" s="1" t="s">
        <v>78</v>
      </c>
      <c r="N11">
        <v>0.8</v>
      </c>
    </row>
    <row r="12" spans="2:14" ht="13.5" thickBot="1">
      <c r="N12"/>
    </row>
    <row r="13" spans="2:14" ht="15">
      <c r="B13" s="201" t="s">
        <v>84</v>
      </c>
      <c r="C13" s="202"/>
      <c r="D13" s="202"/>
      <c r="E13" s="202"/>
      <c r="F13" s="202"/>
      <c r="G13" s="202"/>
      <c r="H13" s="202"/>
      <c r="I13" s="203"/>
      <c r="N13"/>
    </row>
    <row r="14" spans="2:14" ht="24.75" customHeight="1">
      <c r="B14" s="69" t="s">
        <v>18</v>
      </c>
      <c r="C14" s="200" t="s">
        <v>19</v>
      </c>
      <c r="D14" s="200"/>
      <c r="E14" s="200"/>
      <c r="F14" s="66" t="s">
        <v>66</v>
      </c>
      <c r="G14" s="67" t="s">
        <v>21</v>
      </c>
      <c r="H14" s="67" t="s">
        <v>68</v>
      </c>
      <c r="I14" s="70" t="s">
        <v>86</v>
      </c>
      <c r="M14" s="1" t="s">
        <v>77</v>
      </c>
    </row>
    <row r="15" spans="2:14" s="46" customFormat="1" ht="21" customHeight="1">
      <c r="B15" s="7">
        <v>1</v>
      </c>
      <c r="C15" s="165" t="s">
        <v>87</v>
      </c>
      <c r="D15" s="165"/>
      <c r="E15" s="165"/>
      <c r="F15" s="56" t="s">
        <v>76</v>
      </c>
      <c r="G15" s="9">
        <v>1</v>
      </c>
      <c r="H15" s="68">
        <f>N15</f>
        <v>1125.4124999999999</v>
      </c>
      <c r="I15" s="71">
        <f>H15*G15</f>
        <v>1125.4124999999999</v>
      </c>
      <c r="M15">
        <v>900.33</v>
      </c>
      <c r="N15" s="46">
        <f>M15/N11</f>
        <v>1125.4124999999999</v>
      </c>
    </row>
    <row r="16" spans="2:14" s="46" customFormat="1" ht="23.25" customHeight="1">
      <c r="B16" s="7">
        <v>2</v>
      </c>
      <c r="C16" s="165" t="s">
        <v>79</v>
      </c>
      <c r="D16" s="165"/>
      <c r="E16" s="165"/>
      <c r="F16" s="56" t="s">
        <v>80</v>
      </c>
      <c r="G16" s="9">
        <v>30</v>
      </c>
      <c r="H16" s="68">
        <f>N16</f>
        <v>261.84999999999997</v>
      </c>
      <c r="I16" s="71">
        <f>H16*G16</f>
        <v>7855.4999999999991</v>
      </c>
      <c r="M16">
        <v>209.48</v>
      </c>
      <c r="N16" s="46">
        <f>M16/N11</f>
        <v>261.84999999999997</v>
      </c>
    </row>
    <row r="17" spans="2:14" s="46" customFormat="1" ht="14.25" customHeight="1">
      <c r="B17" s="157" t="s">
        <v>54</v>
      </c>
      <c r="C17" s="158"/>
      <c r="D17" s="158"/>
      <c r="E17" s="161" t="s">
        <v>0</v>
      </c>
      <c r="F17" s="161"/>
      <c r="G17" s="161"/>
      <c r="H17" s="161"/>
      <c r="I17" s="71">
        <f>SUM(I5:I16)</f>
        <v>8980.9124999999985</v>
      </c>
      <c r="M17"/>
    </row>
    <row r="18" spans="2:14" s="46" customFormat="1" ht="14.25" customHeight="1">
      <c r="B18" s="157"/>
      <c r="C18" s="158"/>
      <c r="D18" s="158"/>
      <c r="E18" s="161" t="s">
        <v>1</v>
      </c>
      <c r="F18" s="161"/>
      <c r="G18" s="161"/>
      <c r="H18" s="8">
        <v>0.19</v>
      </c>
      <c r="I18" s="71">
        <f>I17*H18</f>
        <v>1706.3733749999997</v>
      </c>
      <c r="M18"/>
    </row>
    <row r="19" spans="2:14" s="46" customFormat="1" ht="14.25" customHeight="1" thickBot="1">
      <c r="B19" s="159"/>
      <c r="C19" s="160"/>
      <c r="D19" s="160"/>
      <c r="E19" s="162" t="s">
        <v>2</v>
      </c>
      <c r="F19" s="162"/>
      <c r="G19" s="162"/>
      <c r="H19" s="162"/>
      <c r="I19" s="72">
        <f>I17+I18</f>
        <v>10687.285874999998</v>
      </c>
      <c r="M19"/>
    </row>
    <row r="20" spans="2:14" s="46" customFormat="1" ht="14.25" customHeight="1">
      <c r="M20"/>
    </row>
    <row r="21" spans="2:14" s="46" customFormat="1" ht="14.25" customHeight="1" thickBot="1">
      <c r="M21"/>
    </row>
    <row r="22" spans="2:14" s="46" customFormat="1" ht="15">
      <c r="B22" s="201" t="s">
        <v>85</v>
      </c>
      <c r="C22" s="202"/>
      <c r="D22" s="202"/>
      <c r="E22" s="202"/>
      <c r="F22" s="202"/>
      <c r="G22" s="202"/>
      <c r="H22" s="202"/>
      <c r="I22" s="203"/>
      <c r="M22"/>
    </row>
    <row r="23" spans="2:14" s="46" customFormat="1" ht="27" customHeight="1">
      <c r="B23" s="69" t="s">
        <v>18</v>
      </c>
      <c r="C23" s="200" t="s">
        <v>19</v>
      </c>
      <c r="D23" s="200"/>
      <c r="E23" s="200"/>
      <c r="F23" s="66" t="s">
        <v>66</v>
      </c>
      <c r="G23" s="67" t="s">
        <v>21</v>
      </c>
      <c r="H23" s="67" t="s">
        <v>68</v>
      </c>
      <c r="I23" s="70" t="s">
        <v>86</v>
      </c>
      <c r="M23"/>
    </row>
    <row r="24" spans="2:14" s="46" customFormat="1" ht="31.5" customHeight="1">
      <c r="B24" s="7">
        <v>1</v>
      </c>
      <c r="C24" s="165" t="s">
        <v>81</v>
      </c>
      <c r="D24" s="165"/>
      <c r="E24" s="165"/>
      <c r="F24" s="56" t="s">
        <v>82</v>
      </c>
      <c r="G24" s="9">
        <v>2</v>
      </c>
      <c r="H24" s="61">
        <f>N24</f>
        <v>4492.9624999999996</v>
      </c>
      <c r="I24" s="64">
        <f>H24*G24</f>
        <v>8985.9249999999993</v>
      </c>
      <c r="M24">
        <v>3594.37</v>
      </c>
      <c r="N24" s="46">
        <f>M24/N11</f>
        <v>4492.9624999999996</v>
      </c>
    </row>
    <row r="25" spans="2:14" s="46" customFormat="1" hidden="1">
      <c r="B25" s="7"/>
      <c r="C25" s="165"/>
      <c r="D25" s="165"/>
      <c r="E25" s="165"/>
      <c r="F25" s="56"/>
      <c r="G25" s="9"/>
      <c r="H25" s="61"/>
      <c r="I25" s="64"/>
      <c r="M25"/>
    </row>
    <row r="26" spans="2:14" s="46" customFormat="1" hidden="1">
      <c r="B26" s="7"/>
      <c r="C26" s="165"/>
      <c r="D26" s="165"/>
      <c r="E26" s="165"/>
      <c r="F26" s="56"/>
      <c r="G26" s="9"/>
      <c r="H26" s="61"/>
      <c r="I26" s="64"/>
      <c r="M26"/>
    </row>
    <row r="27" spans="2:14" s="46" customFormat="1" hidden="1">
      <c r="B27" s="7"/>
      <c r="C27" s="165"/>
      <c r="D27" s="165"/>
      <c r="E27" s="165"/>
      <c r="F27" s="56"/>
      <c r="G27" s="9"/>
      <c r="H27" s="61">
        <v>0</v>
      </c>
      <c r="I27" s="64">
        <v>0</v>
      </c>
      <c r="M27"/>
    </row>
    <row r="28" spans="2:14" ht="18" customHeight="1">
      <c r="B28" s="157" t="s">
        <v>54</v>
      </c>
      <c r="C28" s="158"/>
      <c r="D28" s="158"/>
      <c r="E28" s="161" t="s">
        <v>0</v>
      </c>
      <c r="F28" s="161"/>
      <c r="G28" s="161"/>
      <c r="H28" s="161"/>
      <c r="I28" s="71">
        <f>SUM(I24:I27)</f>
        <v>8985.9249999999993</v>
      </c>
    </row>
    <row r="29" spans="2:14" ht="18" customHeight="1">
      <c r="B29" s="157"/>
      <c r="C29" s="158"/>
      <c r="D29" s="158"/>
      <c r="E29" s="161" t="s">
        <v>1</v>
      </c>
      <c r="F29" s="161"/>
      <c r="G29" s="161"/>
      <c r="H29" s="8">
        <v>0.19</v>
      </c>
      <c r="I29" s="71">
        <f>I28*H29</f>
        <v>1707.32575</v>
      </c>
    </row>
    <row r="30" spans="2:14" ht="18" customHeight="1" thickBot="1">
      <c r="B30" s="159"/>
      <c r="C30" s="160"/>
      <c r="D30" s="160"/>
      <c r="E30" s="162" t="s">
        <v>2</v>
      </c>
      <c r="F30" s="162"/>
      <c r="G30" s="162"/>
      <c r="H30" s="162"/>
      <c r="I30" s="72">
        <f>I28+I29</f>
        <v>10693.250749999999</v>
      </c>
    </row>
    <row r="31" spans="2:14" ht="12.75" customHeight="1" thickBot="1">
      <c r="B31" s="6"/>
      <c r="C31" s="6"/>
      <c r="D31" s="6"/>
      <c r="E31" s="6"/>
      <c r="F31" s="6"/>
      <c r="G31" s="6"/>
      <c r="H31" s="6"/>
      <c r="I31" s="6"/>
    </row>
    <row r="32" spans="2:14" ht="18" customHeight="1">
      <c r="B32" s="193" t="s">
        <v>9</v>
      </c>
      <c r="C32" s="194"/>
      <c r="D32" s="195"/>
      <c r="E32" s="195"/>
      <c r="F32" s="195"/>
      <c r="G32" s="195"/>
      <c r="H32" s="195"/>
      <c r="I32" s="196"/>
    </row>
    <row r="33" spans="2:9" ht="18" customHeight="1">
      <c r="B33" s="13" t="s">
        <v>13</v>
      </c>
      <c r="C33" s="14"/>
      <c r="D33" s="191" t="s">
        <v>55</v>
      </c>
      <c r="E33" s="191"/>
      <c r="F33" s="191"/>
      <c r="G33" s="191"/>
      <c r="H33" s="191"/>
      <c r="I33" s="192"/>
    </row>
    <row r="34" spans="2:9" ht="18" customHeight="1">
      <c r="B34" s="13" t="s">
        <v>10</v>
      </c>
      <c r="C34" s="14"/>
      <c r="D34" s="191" t="s">
        <v>52</v>
      </c>
      <c r="E34" s="191"/>
      <c r="F34" s="191"/>
      <c r="G34" s="191"/>
      <c r="H34" s="191"/>
      <c r="I34" s="192"/>
    </row>
    <row r="35" spans="2:9" ht="18" customHeight="1">
      <c r="B35" s="13" t="s">
        <v>11</v>
      </c>
      <c r="C35" s="14"/>
      <c r="D35" s="191" t="s">
        <v>15</v>
      </c>
      <c r="E35" s="191"/>
      <c r="F35" s="191"/>
      <c r="G35" s="191"/>
      <c r="H35" s="191"/>
      <c r="I35" s="192"/>
    </row>
    <row r="36" spans="2:9" ht="18" customHeight="1">
      <c r="B36" s="13" t="s">
        <v>14</v>
      </c>
      <c r="C36" s="14"/>
      <c r="D36" s="191" t="s">
        <v>25</v>
      </c>
      <c r="E36" s="191"/>
      <c r="F36" s="191"/>
      <c r="G36" s="191"/>
      <c r="H36" s="191"/>
      <c r="I36" s="192"/>
    </row>
    <row r="37" spans="2:9" ht="18" customHeight="1">
      <c r="B37" s="13" t="s">
        <v>7</v>
      </c>
      <c r="C37" s="14"/>
      <c r="D37" s="191">
        <v>3206247878</v>
      </c>
      <c r="E37" s="191"/>
      <c r="F37" s="191"/>
      <c r="G37" s="191"/>
      <c r="H37" s="191"/>
      <c r="I37" s="192"/>
    </row>
    <row r="38" spans="2:9" ht="18" customHeight="1" thickBot="1">
      <c r="B38" s="15" t="s">
        <v>12</v>
      </c>
      <c r="C38" s="16"/>
      <c r="D38" s="184" t="s">
        <v>47</v>
      </c>
      <c r="E38" s="185"/>
      <c r="F38" s="185"/>
      <c r="G38" s="185"/>
      <c r="H38" s="185"/>
      <c r="I38" s="186"/>
    </row>
    <row r="39" spans="2:9" ht="7.5" customHeight="1">
      <c r="B39" s="12"/>
      <c r="C39" s="12"/>
      <c r="D39" s="12"/>
      <c r="E39" s="10"/>
      <c r="F39" s="10"/>
      <c r="G39" s="10"/>
      <c r="H39" s="10"/>
      <c r="I39" s="11"/>
    </row>
  </sheetData>
  <mergeCells count="50">
    <mergeCell ref="D38:I38"/>
    <mergeCell ref="E17:H17"/>
    <mergeCell ref="E18:G18"/>
    <mergeCell ref="E19:H19"/>
    <mergeCell ref="B17:D19"/>
    <mergeCell ref="C23:E23"/>
    <mergeCell ref="B32:I32"/>
    <mergeCell ref="D33:I33"/>
    <mergeCell ref="D34:I34"/>
    <mergeCell ref="D35:I35"/>
    <mergeCell ref="D36:I36"/>
    <mergeCell ref="D37:I37"/>
    <mergeCell ref="C25:E25"/>
    <mergeCell ref="C26:E26"/>
    <mergeCell ref="C27:E27"/>
    <mergeCell ref="B28:D30"/>
    <mergeCell ref="E28:H28"/>
    <mergeCell ref="E29:G29"/>
    <mergeCell ref="E30:H30"/>
    <mergeCell ref="C24:E24"/>
    <mergeCell ref="B11:I11"/>
    <mergeCell ref="C14:E14"/>
    <mergeCell ref="B13:I13"/>
    <mergeCell ref="C15:E15"/>
    <mergeCell ref="C16:E16"/>
    <mergeCell ref="B22:I22"/>
    <mergeCell ref="B8:C8"/>
    <mergeCell ref="D8:E8"/>
    <mergeCell ref="F8:G8"/>
    <mergeCell ref="H8:I8"/>
    <mergeCell ref="B9:C9"/>
    <mergeCell ref="D9:E9"/>
    <mergeCell ref="F9:G9"/>
    <mergeCell ref="H9:I9"/>
    <mergeCell ref="B7:C7"/>
    <mergeCell ref="D7:E7"/>
    <mergeCell ref="F7:G7"/>
    <mergeCell ref="H7:I7"/>
    <mergeCell ref="B1:D2"/>
    <mergeCell ref="E1:G1"/>
    <mergeCell ref="E2:G3"/>
    <mergeCell ref="B3:C3"/>
    <mergeCell ref="B5:C5"/>
    <mergeCell ref="D5:E5"/>
    <mergeCell ref="F5:G5"/>
    <mergeCell ref="H5:I5"/>
    <mergeCell ref="B6:C6"/>
    <mergeCell ref="D6:E6"/>
    <mergeCell ref="F6:G6"/>
    <mergeCell ref="H6:I6"/>
  </mergeCells>
  <hyperlinks>
    <hyperlink ref="B38" r:id="rId1" display="mailto:direccioncomercialmed@segurtronic.com" xr:uid="{00000000-0004-0000-0200-000000000000}"/>
    <hyperlink ref="D38" r:id="rId2" xr:uid="{00000000-0004-0000-0200-000001000000}"/>
    <hyperlink ref="D8" r:id="rId3" xr:uid="{00000000-0004-0000-0200-000002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orientation="portrait" horizontalDpi="4294967294" verticalDpi="0" r:id="rId4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A1FD5-7BF3-4308-803E-DC11C40DFE17}">
  <dimension ref="B1:E29"/>
  <sheetViews>
    <sheetView showGridLines="0" tabSelected="1" topLeftCell="A3" zoomScale="89" zoomScaleNormal="89" workbookViewId="0">
      <selection activeCell="K8" sqref="K8"/>
    </sheetView>
  </sheetViews>
  <sheetFormatPr baseColWidth="10" defaultColWidth="11.5" defaultRowHeight="15"/>
  <cols>
    <col min="1" max="1" width="1.83203125" style="73" customWidth="1"/>
    <col min="2" max="2" width="23.1640625" style="73" customWidth="1"/>
    <col min="3" max="3" width="47" style="73" customWidth="1"/>
    <col min="4" max="4" width="20.5" style="73" customWidth="1"/>
    <col min="5" max="5" width="37.1640625" style="73" customWidth="1"/>
    <col min="6" max="6" width="4.33203125" style="73" customWidth="1"/>
    <col min="7" max="16384" width="11.5" style="73"/>
  </cols>
  <sheetData>
    <row r="1" spans="2:5">
      <c r="B1" s="204" t="s">
        <v>116</v>
      </c>
      <c r="C1" s="205"/>
      <c r="D1" s="205"/>
      <c r="E1" s="206"/>
    </row>
    <row r="2" spans="2:5">
      <c r="B2" s="207"/>
      <c r="C2" s="208"/>
      <c r="D2" s="208"/>
      <c r="E2" s="209"/>
    </row>
    <row r="3" spans="2:5" ht="28.9" customHeight="1" thickBot="1">
      <c r="B3" s="210"/>
      <c r="C3" s="211"/>
      <c r="D3" s="211"/>
      <c r="E3" s="212"/>
    </row>
    <row r="4" spans="2:5" ht="7.15" customHeight="1"/>
    <row r="5" spans="2:5" ht="42.6" customHeight="1">
      <c r="B5" s="82" t="s">
        <v>18</v>
      </c>
      <c r="C5" s="82" t="s">
        <v>91</v>
      </c>
      <c r="D5" s="82" t="s">
        <v>90</v>
      </c>
      <c r="E5" s="82" t="s">
        <v>118</v>
      </c>
    </row>
    <row r="6" spans="2:5" ht="24" customHeight="1">
      <c r="B6" s="74">
        <v>1</v>
      </c>
      <c r="C6" s="77" t="s">
        <v>92</v>
      </c>
      <c r="D6" s="79" t="s">
        <v>93</v>
      </c>
      <c r="E6" s="84" t="s">
        <v>119</v>
      </c>
    </row>
    <row r="7" spans="2:5" ht="24" customHeight="1">
      <c r="B7" s="74">
        <v>2</v>
      </c>
      <c r="C7" s="77" t="s">
        <v>96</v>
      </c>
      <c r="D7" s="76" t="s">
        <v>93</v>
      </c>
      <c r="E7" s="84" t="s">
        <v>119</v>
      </c>
    </row>
    <row r="8" spans="2:5" ht="24" customHeight="1">
      <c r="B8" s="74">
        <v>3</v>
      </c>
      <c r="C8" s="83" t="s">
        <v>117</v>
      </c>
      <c r="D8" s="84" t="s">
        <v>89</v>
      </c>
      <c r="E8" s="84" t="s">
        <v>119</v>
      </c>
    </row>
    <row r="9" spans="2:5" ht="24" customHeight="1">
      <c r="B9" s="74">
        <v>4</v>
      </c>
      <c r="C9" s="80" t="s">
        <v>111</v>
      </c>
      <c r="D9" s="81" t="s">
        <v>93</v>
      </c>
      <c r="E9" s="84" t="s">
        <v>119</v>
      </c>
    </row>
    <row r="10" spans="2:5" ht="24" customHeight="1">
      <c r="B10" s="74">
        <v>5</v>
      </c>
      <c r="C10" s="77" t="s">
        <v>100</v>
      </c>
      <c r="D10" s="76" t="s">
        <v>89</v>
      </c>
      <c r="E10" s="84" t="s">
        <v>119</v>
      </c>
    </row>
    <row r="11" spans="2:5" ht="24" customHeight="1">
      <c r="B11" s="74">
        <v>6</v>
      </c>
      <c r="C11" s="77" t="s">
        <v>101</v>
      </c>
      <c r="D11" s="76" t="s">
        <v>93</v>
      </c>
      <c r="E11" s="84" t="s">
        <v>119</v>
      </c>
    </row>
    <row r="12" spans="2:5" ht="24" customHeight="1">
      <c r="B12" s="74">
        <v>7</v>
      </c>
      <c r="C12" s="77" t="s">
        <v>94</v>
      </c>
      <c r="D12" s="76" t="s">
        <v>95</v>
      </c>
      <c r="E12" s="84" t="s">
        <v>119</v>
      </c>
    </row>
    <row r="13" spans="2:5" ht="24" customHeight="1">
      <c r="B13" s="74">
        <v>8</v>
      </c>
      <c r="C13" s="80" t="s">
        <v>115</v>
      </c>
      <c r="D13" s="81" t="s">
        <v>93</v>
      </c>
      <c r="E13" s="84" t="s">
        <v>119</v>
      </c>
    </row>
    <row r="14" spans="2:5" ht="24" customHeight="1">
      <c r="B14" s="74">
        <v>9</v>
      </c>
      <c r="C14" s="77" t="s">
        <v>103</v>
      </c>
      <c r="D14" s="76" t="s">
        <v>93</v>
      </c>
      <c r="E14" s="84" t="s">
        <v>119</v>
      </c>
    </row>
    <row r="15" spans="2:5" ht="24" customHeight="1">
      <c r="B15" s="74">
        <v>10</v>
      </c>
      <c r="C15" s="77" t="s">
        <v>97</v>
      </c>
      <c r="D15" s="76" t="s">
        <v>93</v>
      </c>
      <c r="E15" s="84" t="s">
        <v>119</v>
      </c>
    </row>
    <row r="16" spans="2:5" ht="24" customHeight="1">
      <c r="B16" s="74">
        <v>11</v>
      </c>
      <c r="C16" s="78" t="s">
        <v>98</v>
      </c>
      <c r="D16" s="76" t="s">
        <v>93</v>
      </c>
      <c r="E16" s="84" t="s">
        <v>119</v>
      </c>
    </row>
    <row r="17" spans="2:5" ht="24" customHeight="1">
      <c r="B17" s="74">
        <v>12</v>
      </c>
      <c r="C17" s="77" t="s">
        <v>99</v>
      </c>
      <c r="D17" s="76" t="s">
        <v>93</v>
      </c>
      <c r="E17" s="84" t="s">
        <v>119</v>
      </c>
    </row>
    <row r="18" spans="2:5" ht="24" customHeight="1">
      <c r="B18" s="74">
        <v>13</v>
      </c>
      <c r="C18" s="80" t="s">
        <v>112</v>
      </c>
      <c r="D18" s="81" t="s">
        <v>113</v>
      </c>
      <c r="E18" s="84" t="s">
        <v>119</v>
      </c>
    </row>
    <row r="19" spans="2:5" ht="24" customHeight="1">
      <c r="B19" s="74">
        <v>14</v>
      </c>
      <c r="C19" s="77" t="s">
        <v>104</v>
      </c>
      <c r="D19" s="76" t="s">
        <v>89</v>
      </c>
      <c r="E19" s="84" t="s">
        <v>119</v>
      </c>
    </row>
    <row r="20" spans="2:5" ht="24" customHeight="1">
      <c r="B20" s="74">
        <v>15</v>
      </c>
      <c r="C20" s="77" t="s">
        <v>105</v>
      </c>
      <c r="D20" s="76" t="s">
        <v>93</v>
      </c>
      <c r="E20" s="84" t="s">
        <v>119</v>
      </c>
    </row>
    <row r="21" spans="2:5" ht="24" customHeight="1">
      <c r="B21" s="74">
        <v>16</v>
      </c>
      <c r="C21" s="77" t="s">
        <v>106</v>
      </c>
      <c r="D21" s="76" t="s">
        <v>107</v>
      </c>
      <c r="E21" s="84" t="s">
        <v>119</v>
      </c>
    </row>
    <row r="22" spans="2:5" ht="24" customHeight="1">
      <c r="B22" s="74">
        <v>17</v>
      </c>
      <c r="C22" s="77" t="s">
        <v>108</v>
      </c>
      <c r="D22" s="76" t="s">
        <v>93</v>
      </c>
      <c r="E22" s="84" t="s">
        <v>119</v>
      </c>
    </row>
    <row r="23" spans="2:5" ht="24" customHeight="1">
      <c r="B23" s="74">
        <v>18</v>
      </c>
      <c r="C23" s="77" t="s">
        <v>109</v>
      </c>
      <c r="D23" s="76" t="s">
        <v>93</v>
      </c>
      <c r="E23" s="84" t="s">
        <v>119</v>
      </c>
    </row>
    <row r="24" spans="2:5" ht="24" customHeight="1">
      <c r="B24" s="74">
        <v>19</v>
      </c>
      <c r="C24" s="77" t="s">
        <v>110</v>
      </c>
      <c r="D24" s="76" t="s">
        <v>93</v>
      </c>
      <c r="E24" s="84" t="s">
        <v>119</v>
      </c>
    </row>
    <row r="25" spans="2:5" ht="24" customHeight="1">
      <c r="B25" s="74">
        <v>20</v>
      </c>
      <c r="C25" s="77" t="s">
        <v>102</v>
      </c>
      <c r="D25" s="76" t="s">
        <v>89</v>
      </c>
      <c r="E25" s="84" t="s">
        <v>119</v>
      </c>
    </row>
    <row r="26" spans="2:5" ht="24" customHeight="1">
      <c r="B26" s="74">
        <v>21</v>
      </c>
      <c r="C26" s="80" t="s">
        <v>114</v>
      </c>
      <c r="D26" s="81" t="s">
        <v>93</v>
      </c>
      <c r="E26" s="84" t="s">
        <v>119</v>
      </c>
    </row>
    <row r="27" spans="2:5">
      <c r="B27" s="213"/>
      <c r="C27" s="213"/>
      <c r="D27" s="213"/>
      <c r="E27" s="75"/>
    </row>
    <row r="28" spans="2:5">
      <c r="B28" s="213"/>
      <c r="C28" s="213"/>
      <c r="D28" s="213"/>
      <c r="E28" s="75"/>
    </row>
    <row r="29" spans="2:5">
      <c r="B29" s="213"/>
      <c r="C29" s="213"/>
      <c r="D29" s="213"/>
      <c r="E29" s="75"/>
    </row>
  </sheetData>
  <mergeCells count="2">
    <mergeCell ref="B1:E3"/>
    <mergeCell ref="B27:D29"/>
  </mergeCells>
  <phoneticPr fontId="44" type="noConversion"/>
  <pageMargins left="0.7" right="0.7" top="0.75" bottom="0.75" header="0.3" footer="0.3"/>
  <pageSetup orientation="portrait" horizontalDpi="4294967293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Formato de Cotizacion EQUIPOS S</vt:lpstr>
      <vt:lpstr>Cotización Memorias 64GB</vt:lpstr>
      <vt:lpstr>Escenario Open</vt:lpstr>
      <vt:lpstr>Plantilla de personal placa</vt:lpstr>
      <vt:lpstr>'Escenario Open'!Área_de_impresión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ISAAC</dc:creator>
  <cp:lastModifiedBy>Baquero, Miguel</cp:lastModifiedBy>
  <cp:lastPrinted>2023-03-01T13:16:09Z</cp:lastPrinted>
  <dcterms:created xsi:type="dcterms:W3CDTF">2017-04-03T21:04:20Z</dcterms:created>
  <dcterms:modified xsi:type="dcterms:W3CDTF">2024-03-05T20:30:56Z</dcterms:modified>
</cp:coreProperties>
</file>